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 tabRatio="854" activeTab="6"/>
  </bookViews>
  <sheets>
    <sheet name="Networth (As of)" sheetId="14" r:id="rId1"/>
    <sheet name="Income-Expense (Monthly)" sheetId="2" r:id="rId2"/>
    <sheet name="Asset Allocation" sheetId="5" r:id="rId3"/>
    <sheet name="YourWorth" sheetId="15" r:id="rId4"/>
    <sheet name="Risk Profile" sheetId="16" r:id="rId5"/>
    <sheet name="Needs-Goals" sheetId="6" r:id="rId6"/>
    <sheet name="Document Log" sheetId="17" r:id="rId7"/>
  </sheets>
  <definedNames>
    <definedName name="_xlnm.Print_Area" localSheetId="4">'Risk Profile'!$C$1:$K$74</definedName>
  </definedNames>
  <calcPr calcId="145621"/>
</workbook>
</file>

<file path=xl/calcChain.xml><?xml version="1.0" encoding="utf-8"?>
<calcChain xmlns="http://schemas.openxmlformats.org/spreadsheetml/2006/main">
  <c r="E8" i="15" l="1"/>
  <c r="E11" i="15" s="1"/>
  <c r="E13" i="15"/>
  <c r="E14" i="15" s="1"/>
  <c r="G22" i="14" l="1"/>
  <c r="G13" i="14"/>
  <c r="D15" i="14"/>
  <c r="D19" i="14"/>
  <c r="D27" i="14"/>
  <c r="D41" i="14"/>
  <c r="D17" i="2"/>
  <c r="G3" i="2" s="1"/>
  <c r="G121" i="2"/>
  <c r="G32" i="2"/>
  <c r="G114" i="2"/>
  <c r="G108" i="2"/>
  <c r="G102" i="2"/>
  <c r="G14" i="2"/>
  <c r="G94" i="2"/>
  <c r="G89" i="2"/>
  <c r="G80" i="2"/>
  <c r="G69" i="2"/>
  <c r="G61" i="2"/>
  <c r="G51" i="2"/>
  <c r="G43" i="2"/>
  <c r="G25" i="2"/>
  <c r="G18" i="2"/>
  <c r="G24" i="14" l="1"/>
  <c r="D43" i="14"/>
  <c r="G123" i="2"/>
  <c r="G4" i="2" s="1"/>
  <c r="G3" i="14" l="1"/>
</calcChain>
</file>

<file path=xl/sharedStrings.xml><?xml version="1.0" encoding="utf-8"?>
<sst xmlns="http://schemas.openxmlformats.org/spreadsheetml/2006/main" count="469" uniqueCount="295">
  <si>
    <t>Assets</t>
  </si>
  <si>
    <t>Cash on Hand</t>
  </si>
  <si>
    <t>Money Owed to Me (Rent Deposits, etc.)</t>
  </si>
  <si>
    <t>Mutual Funds</t>
  </si>
  <si>
    <t>Market Value of Other Property</t>
  </si>
  <si>
    <t>Antiques</t>
  </si>
  <si>
    <t>Furniture</t>
  </si>
  <si>
    <t>Total Assets</t>
  </si>
  <si>
    <t>Total Liabilities</t>
  </si>
  <si>
    <t>Investment Income</t>
  </si>
  <si>
    <t>Cable</t>
  </si>
  <si>
    <t>Telephone</t>
  </si>
  <si>
    <t>Clothing</t>
  </si>
  <si>
    <t>Entertainment</t>
  </si>
  <si>
    <t>Groceries</t>
  </si>
  <si>
    <t>CASH &amp; Equivalents</t>
  </si>
  <si>
    <t>Income  (INFLOW of money)</t>
  </si>
  <si>
    <t>Self-Employment Income</t>
  </si>
  <si>
    <t>Interest Income</t>
  </si>
  <si>
    <t>Gifts</t>
  </si>
  <si>
    <t>Other Income</t>
  </si>
  <si>
    <t>Expenses  (OUTFLOW of money)</t>
  </si>
  <si>
    <t>INCOME TAXES OWED</t>
  </si>
  <si>
    <t>Self-Employment Tax</t>
  </si>
  <si>
    <t>SAVINGS</t>
  </si>
  <si>
    <t>HOUSING</t>
  </si>
  <si>
    <t>Mortgage payment</t>
  </si>
  <si>
    <t>Property tax</t>
  </si>
  <si>
    <t>Rent or lease payment</t>
  </si>
  <si>
    <t>Home association dues</t>
  </si>
  <si>
    <t>AUTOMOBILE</t>
  </si>
  <si>
    <t>Car payment</t>
  </si>
  <si>
    <t>Auto Insurance</t>
  </si>
  <si>
    <t>Operating expenses (gas, oil, etc.)</t>
  </si>
  <si>
    <t>Commuting (tolls, parking, bus, etc.)</t>
  </si>
  <si>
    <t>Maintenance</t>
  </si>
  <si>
    <t>Property Tax</t>
  </si>
  <si>
    <t>FOOD</t>
  </si>
  <si>
    <t>Dining out</t>
  </si>
  <si>
    <t xml:space="preserve">CLOTHING &amp; PERSONAL CARE </t>
  </si>
  <si>
    <t>Dry cleaning</t>
  </si>
  <si>
    <t>Salon</t>
  </si>
  <si>
    <t>Gym Membership</t>
  </si>
  <si>
    <t>Other (yoga, massage, etc.): ______</t>
  </si>
  <si>
    <t>UTILITIES</t>
  </si>
  <si>
    <t>Cell phone</t>
  </si>
  <si>
    <t>Water</t>
  </si>
  <si>
    <t>Electric</t>
  </si>
  <si>
    <t xml:space="preserve">Oil </t>
  </si>
  <si>
    <t>Trash removal</t>
  </si>
  <si>
    <t>ENTERTAINMENT</t>
  </si>
  <si>
    <t>Vacation</t>
  </si>
  <si>
    <t>Books</t>
  </si>
  <si>
    <t>Newspaper</t>
  </si>
  <si>
    <t>Movies (theatre, video, plays, etc.)</t>
  </si>
  <si>
    <t>Club dues (golf, music, etc.)</t>
  </si>
  <si>
    <t>Other: ____________</t>
  </si>
  <si>
    <t>PROFESSIONAL EXPENSES</t>
  </si>
  <si>
    <t>Tuition &amp; fees</t>
  </si>
  <si>
    <t>Books &amp; supplies</t>
  </si>
  <si>
    <t>Travel</t>
  </si>
  <si>
    <t>Vehicle rental</t>
  </si>
  <si>
    <t>Parking</t>
  </si>
  <si>
    <t>Lodging &amp; meals</t>
  </si>
  <si>
    <t>FAMILY OBLIGATIONS</t>
  </si>
  <si>
    <t>Day Care</t>
  </si>
  <si>
    <t xml:space="preserve">Babysitting </t>
  </si>
  <si>
    <t>PET CARE</t>
  </si>
  <si>
    <t>Food &amp; supplies</t>
  </si>
  <si>
    <t>Vet</t>
  </si>
  <si>
    <t>Pet health insurance</t>
  </si>
  <si>
    <t>Petsitter</t>
  </si>
  <si>
    <t>Grooming</t>
  </si>
  <si>
    <t>GIFTS</t>
  </si>
  <si>
    <t>Birthdays, holidays, etc.</t>
  </si>
  <si>
    <t>Gifts to churches, schools, etc.</t>
  </si>
  <si>
    <t>MEDICAL EXPENSES</t>
  </si>
  <si>
    <t>Doctor visit co-pay</t>
  </si>
  <si>
    <t>Prescription co-pay</t>
  </si>
  <si>
    <t>Dental care</t>
  </si>
  <si>
    <t>Vision care</t>
  </si>
  <si>
    <t>Other out-of-pocket</t>
  </si>
  <si>
    <t>OTHER INSURANCE</t>
  </si>
  <si>
    <t>Medical</t>
  </si>
  <si>
    <t>Dental</t>
  </si>
  <si>
    <t>Long Term Care</t>
  </si>
  <si>
    <t>Life</t>
  </si>
  <si>
    <t>Disability</t>
  </si>
  <si>
    <t>Professional liability</t>
  </si>
  <si>
    <t xml:space="preserve">OTHER LOANS </t>
  </si>
  <si>
    <t>Credit card #1: ____________</t>
  </si>
  <si>
    <t>Credit card #2: ____________</t>
  </si>
  <si>
    <t>Credit card #3: ____________</t>
  </si>
  <si>
    <t>Personal Loan</t>
  </si>
  <si>
    <t>School loan</t>
  </si>
  <si>
    <t>Home Equity Loan or Line of Credit</t>
  </si>
  <si>
    <t>Other: ___________________</t>
  </si>
  <si>
    <t>*All amounts are per month</t>
  </si>
  <si>
    <t>Total monthly Income</t>
  </si>
  <si>
    <t>Total Monthly Expense</t>
  </si>
  <si>
    <t>Wages/Salary &amp; Bonuses</t>
  </si>
  <si>
    <t>Alimony Due to You (If any)</t>
  </si>
  <si>
    <t>Child Support Due to You (If any)</t>
  </si>
  <si>
    <t>Alimony You Owe (If any)</t>
  </si>
  <si>
    <t>Child Support You Owe (If any)</t>
  </si>
  <si>
    <t>Elder members Support You Owe (If any)</t>
  </si>
  <si>
    <t>Amounts  (INR)</t>
  </si>
  <si>
    <t>Amounts (INR)</t>
  </si>
  <si>
    <t>Investable Income (INR)</t>
  </si>
  <si>
    <t>Food</t>
  </si>
  <si>
    <t>Clothing and Personal Care</t>
  </si>
  <si>
    <t>Utilities</t>
  </si>
  <si>
    <t>Professional Expenses</t>
  </si>
  <si>
    <t>Medical Expenses</t>
  </si>
  <si>
    <t>Insurance</t>
  </si>
  <si>
    <t>Loans</t>
  </si>
  <si>
    <t>Savings</t>
  </si>
  <si>
    <t>Housing</t>
  </si>
  <si>
    <t>Automobile</t>
  </si>
  <si>
    <t>Taxes Owed</t>
  </si>
  <si>
    <t>Family Obligations</t>
  </si>
  <si>
    <t>Pet Care</t>
  </si>
  <si>
    <t>Others</t>
  </si>
  <si>
    <t>Provident Fund</t>
  </si>
  <si>
    <t>Income Tax</t>
  </si>
  <si>
    <t>Professional Tax</t>
  </si>
  <si>
    <t>PPF</t>
  </si>
  <si>
    <t>Charity / Donations</t>
  </si>
  <si>
    <t>Gifts / Donations</t>
  </si>
  <si>
    <t>Total / Disposable Income (INR)</t>
  </si>
  <si>
    <t>Internet</t>
  </si>
  <si>
    <r>
      <t xml:space="preserve">*All amounts are as of </t>
    </r>
    <r>
      <rPr>
        <sz val="11"/>
        <color rgb="FFC00000"/>
        <rFont val="Calibri"/>
        <family val="2"/>
        <scheme val="minor"/>
      </rPr>
      <t xml:space="preserve">&lt;Date&gt; </t>
    </r>
  </si>
  <si>
    <t>Liabiliites / Debts</t>
  </si>
  <si>
    <t>Networth (INR)</t>
  </si>
  <si>
    <t>Personal Items</t>
  </si>
  <si>
    <t>Investments</t>
  </si>
  <si>
    <t>Real Estate</t>
  </si>
  <si>
    <t>Cash in Saving Bank Account 1</t>
  </si>
  <si>
    <t>Cash in Saving Bank Account 2</t>
  </si>
  <si>
    <t>Cash in Saving Bank Account 3</t>
  </si>
  <si>
    <t>Market Value of House / Apartment</t>
  </si>
  <si>
    <t>Car / 4-wheeler</t>
  </si>
  <si>
    <t>Bike / 2-wheeler</t>
  </si>
  <si>
    <t>Long-term Liabilities</t>
  </si>
  <si>
    <t>Long-Term</t>
  </si>
  <si>
    <t>Current</t>
  </si>
  <si>
    <t>Cash &amp; Equivalents</t>
  </si>
  <si>
    <t>Real-estate</t>
  </si>
  <si>
    <t>Personal Possessions</t>
  </si>
  <si>
    <t>Income Tax Oustanding (Owed by you)</t>
  </si>
  <si>
    <t>Home Loan (Principal outstanding)</t>
  </si>
  <si>
    <t>Vehicle/Car Loan (P.O)</t>
  </si>
  <si>
    <t>Personal Loan (P.O)</t>
  </si>
  <si>
    <t>Education Loan (P.O)</t>
  </si>
  <si>
    <t>Mortgage Loan (P.O)</t>
  </si>
  <si>
    <t>Gold / Jewelry</t>
  </si>
  <si>
    <t>Car / Bike / Vehicles</t>
  </si>
  <si>
    <t>Electronic Goods</t>
  </si>
  <si>
    <t>Artworks</t>
  </si>
  <si>
    <t>Equity</t>
  </si>
  <si>
    <t>Insurance (Cash Value)</t>
  </si>
  <si>
    <t>Provident Fund + PPF</t>
  </si>
  <si>
    <t>Chit Funds</t>
  </si>
  <si>
    <t>Bonds &amp; Fixed Deposits (Corp, Infra)</t>
  </si>
  <si>
    <t>Real Estate (Lands, Commercial)</t>
  </si>
  <si>
    <t>Small Savings (NSC, Post office, Others)</t>
  </si>
  <si>
    <t>Short-term Liabilities</t>
  </si>
  <si>
    <t>Alternate Investments</t>
  </si>
  <si>
    <t>Other (ownership in ventures, etc)</t>
  </si>
  <si>
    <t>Anticipated Monthly Expenditure after deducting Your Personal Expences</t>
  </si>
  <si>
    <t>Expected Rate of Return on Investment</t>
  </si>
  <si>
    <t xml:space="preserve">Number of years to Earn </t>
  </si>
  <si>
    <t>Your Human Life Value</t>
  </si>
  <si>
    <t>Rate of Inflation</t>
  </si>
  <si>
    <t>Inflation Adjusted Return</t>
  </si>
  <si>
    <t>Human Life Value - Accounting for Inflation</t>
  </si>
  <si>
    <t>Human Life Value</t>
  </si>
  <si>
    <t>* Human Life Value indicates the current financial worth of the Individual (human capital) to his family, given that the factors considered are true.</t>
  </si>
  <si>
    <t>A</t>
  </si>
  <si>
    <t>B</t>
  </si>
  <si>
    <t>C</t>
  </si>
  <si>
    <t>D</t>
  </si>
  <si>
    <t>Assumptions:</t>
  </si>
  <si>
    <t>1.  A younger individual can generally afford to take more of a risk.</t>
  </si>
  <si>
    <t>2.  An individual with a spouse and/or dependants should have a more conservative approach to investments.</t>
  </si>
  <si>
    <t>3.  An individual with an existing investment portfolio can generally afford more risk.</t>
  </si>
  <si>
    <t>4.  Individuals with a secure source of income can afford to take more risk.</t>
  </si>
  <si>
    <t>5.  An individual who is healthy can generally afford more risk than one who may not be in good health.</t>
  </si>
  <si>
    <t>6.  High net worth individuals can afford more risk than medium to lower net worth indiviuals.</t>
  </si>
  <si>
    <t>7.  The longer the investment term, the lower the risk associated with the investment.</t>
  </si>
  <si>
    <t>8.  It is recommended that an investor has the equivalent of 3 month's income readily available for emergencies.</t>
  </si>
  <si>
    <t>Q1.  Age of individual</t>
  </si>
  <si>
    <t>20 - 30</t>
  </si>
  <si>
    <t>Q2.  Marital status</t>
  </si>
  <si>
    <t>Single</t>
  </si>
  <si>
    <t>31 - 40</t>
  </si>
  <si>
    <t>Married</t>
  </si>
  <si>
    <t>41 - 50</t>
  </si>
  <si>
    <t>Divorced</t>
  </si>
  <si>
    <t>51 - 60</t>
  </si>
  <si>
    <t>Separated</t>
  </si>
  <si>
    <t>60 +</t>
  </si>
  <si>
    <t>E</t>
  </si>
  <si>
    <t>Widowed</t>
  </si>
  <si>
    <t>Q3.  Number of dependants, if any</t>
  </si>
  <si>
    <t>None</t>
  </si>
  <si>
    <t xml:space="preserve">5 + </t>
  </si>
  <si>
    <t>F</t>
  </si>
  <si>
    <t>Q6.  How will your income grow in relation to inflation?</t>
  </si>
  <si>
    <t>With inflation</t>
  </si>
  <si>
    <t>Q5.  Source of income</t>
  </si>
  <si>
    <t>Employment</t>
  </si>
  <si>
    <t>Less than inflation</t>
  </si>
  <si>
    <t>Self Employed</t>
  </si>
  <si>
    <t>More than inflation</t>
  </si>
  <si>
    <t>Retired</t>
  </si>
  <si>
    <t>Uncertain</t>
  </si>
  <si>
    <t>Q7.  What is the proportion of your spouse's income to yours?</t>
  </si>
  <si>
    <t>Q8.  How would you rate your health against the average for your age?</t>
  </si>
  <si>
    <t>Average</t>
  </si>
  <si>
    <t>Better</t>
  </si>
  <si>
    <t>Worse</t>
  </si>
  <si>
    <t>Q9.  What is your current net asset value?</t>
  </si>
  <si>
    <t>Q11.  When do you want to start drawing this investment?</t>
  </si>
  <si>
    <t>0 - 3 yrs</t>
  </si>
  <si>
    <t>Q12.  How well do you think your existing retirement investments will perform?</t>
  </si>
  <si>
    <t>3 - 5 yrs</t>
  </si>
  <si>
    <t>5 + yrs</t>
  </si>
  <si>
    <t>Q13.  Do you have sufficient liquidity to cover emergencies?</t>
  </si>
  <si>
    <t>Definitely, yes</t>
  </si>
  <si>
    <t>Yes</t>
  </si>
  <si>
    <t>Not enough</t>
  </si>
  <si>
    <t>Definitely not</t>
  </si>
  <si>
    <t>Q14.  What experience of investments do you have?</t>
  </si>
  <si>
    <t>Have never invested</t>
  </si>
  <si>
    <t>Invest, but do not follow performance</t>
  </si>
  <si>
    <t>Follow performance, but rely on an adviser</t>
  </si>
  <si>
    <t>Manage own portfolio</t>
  </si>
  <si>
    <t>Q15.  Are you prepared to take more risk in order to achieve a higher return?</t>
  </si>
  <si>
    <t>No</t>
  </si>
  <si>
    <t>I would risk 10% of my capital</t>
  </si>
  <si>
    <t>I would risk 25% of my capital</t>
  </si>
  <si>
    <t>I would risk 50% of my capital</t>
  </si>
  <si>
    <t>Q16.  How well do you understand financial markets &amp; investments?</t>
  </si>
  <si>
    <t>I am an experienced investor</t>
  </si>
  <si>
    <t>I understand basic financial matters</t>
  </si>
  <si>
    <t>I fully understand financial matters</t>
  </si>
  <si>
    <t>I don't understand financial matters</t>
  </si>
  <si>
    <t>I know very little about financial matters</t>
  </si>
  <si>
    <t>Q17.  How do you feel about taking investment risk?</t>
  </si>
  <si>
    <t>I must maintain capital value</t>
  </si>
  <si>
    <t>I want capital stability but with a fair return</t>
  </si>
  <si>
    <t>I accept a small degree of risk with good returns</t>
  </si>
  <si>
    <t>I accept the risk, but it must be diversified</t>
  </si>
  <si>
    <t>I want the highest returns regardless of risk</t>
  </si>
  <si>
    <t>Client Name</t>
  </si>
  <si>
    <t>Date of Completion</t>
  </si>
  <si>
    <t>Q. No</t>
  </si>
  <si>
    <t>Answer</t>
  </si>
  <si>
    <t>Score</t>
  </si>
  <si>
    <t>Total score</t>
  </si>
  <si>
    <t>Risk profile</t>
  </si>
  <si>
    <t>Risk Profile</t>
  </si>
  <si>
    <r>
      <t xml:space="preserve">0 - 50 </t>
    </r>
    <r>
      <rPr>
        <sz val="11"/>
        <color theme="1"/>
        <rFont val="Calibri"/>
        <family val="2"/>
        <scheme val="minor"/>
      </rPr>
      <t xml:space="preserve">         Conservative</t>
    </r>
  </si>
  <si>
    <r>
      <t>51 - 70</t>
    </r>
    <r>
      <rPr>
        <sz val="11"/>
        <color theme="1"/>
        <rFont val="Calibri"/>
        <family val="2"/>
        <scheme val="minor"/>
      </rPr>
      <t xml:space="preserve">                           Conservative to Moderate</t>
    </r>
  </si>
  <si>
    <r>
      <t xml:space="preserve">71 - 90 </t>
    </r>
    <r>
      <rPr>
        <sz val="11"/>
        <color theme="1"/>
        <rFont val="Calibri"/>
        <family val="2"/>
        <scheme val="minor"/>
      </rPr>
      <t xml:space="preserve">         Moderate</t>
    </r>
  </si>
  <si>
    <r>
      <t xml:space="preserve">91 - 110 </t>
    </r>
    <r>
      <rPr>
        <sz val="11"/>
        <color theme="1"/>
        <rFont val="Calibri"/>
        <family val="2"/>
        <scheme val="minor"/>
      </rPr>
      <t xml:space="preserve">                   Moderate to Aggressive</t>
    </r>
  </si>
  <si>
    <r>
      <t>111 - 134</t>
    </r>
    <r>
      <rPr>
        <sz val="11"/>
        <color theme="1"/>
        <rFont val="Calibri"/>
        <family val="2"/>
        <scheme val="minor"/>
      </rPr>
      <t xml:space="preserve">   Aggressive</t>
    </r>
  </si>
  <si>
    <t>Less than 600,000</t>
  </si>
  <si>
    <t>600,001 - 900,000</t>
  </si>
  <si>
    <t>900,001 - 1500,000</t>
  </si>
  <si>
    <t>1500,001 - 3000,000</t>
  </si>
  <si>
    <t>More than 3000,000</t>
  </si>
  <si>
    <t>Q4.  Current value of your investments (INR)</t>
  </si>
  <si>
    <t>Less than 120,000</t>
  </si>
  <si>
    <t>120,001 - 600,000</t>
  </si>
  <si>
    <t>600,001 - 3000,000</t>
  </si>
  <si>
    <t>Q10.  How much do you currently have invested in unit trust funds, bank accounts, fixed deposits, shares, single premium policies? (INR)</t>
  </si>
  <si>
    <t>3000,001 - 6 million</t>
  </si>
  <si>
    <t>More than 6 million</t>
  </si>
  <si>
    <t>3000,001- 6 million</t>
  </si>
  <si>
    <t>Goals</t>
  </si>
  <si>
    <t>Time to achieve (inYrs)</t>
  </si>
  <si>
    <t>List down the goals and the time to achieve them. Specify the financial amount required, wherever possible.</t>
  </si>
  <si>
    <t xml:space="preserve">Savings Bank Deposits </t>
  </si>
  <si>
    <t>Gross total monthly income – cater for all the perquisites – Rations, housing, transport, others</t>
  </si>
  <si>
    <t>Amount (INR)</t>
  </si>
  <si>
    <t>Contact:</t>
  </si>
  <si>
    <t>Will be more than happy to serve you in your financial planning / wealth management</t>
  </si>
  <si>
    <t xml:space="preserve">Pursuing financial advisor/consultant work as a serious Hobby. </t>
  </si>
  <si>
    <t>Prepared on : 23-Aug-2013</t>
  </si>
  <si>
    <t>Prepared by :   G. Nagaraju  ( BE, CFA, PMP )</t>
  </si>
  <si>
    <t>Email:</t>
  </si>
  <si>
    <t>nagaraju.reg@gmail.com</t>
  </si>
  <si>
    <t xml:space="preserve"> +91 8008130128  / +91 8790426075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</si>
</sst>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₹-4009]\ 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59"/>
      <name val="Verdana"/>
      <family val="2"/>
    </font>
    <font>
      <b/>
      <sz val="9"/>
      <color indexed="59"/>
      <name val="Verdana"/>
      <family val="2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3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9">
    <xf numFmtId="0" fontId="0" fillId="0" borderId="0" xfId="0"/>
    <xf numFmtId="0" fontId="0" fillId="9" borderId="0" xfId="0" applyFill="1"/>
    <xf numFmtId="0" fontId="0" fillId="9" borderId="0" xfId="0" applyFill="1" applyProtection="1">
      <protection locked="0"/>
    </xf>
    <xf numFmtId="0" fontId="0" fillId="10" borderId="4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7" xfId="0" applyFill="1" applyBorder="1" applyProtection="1">
      <protection locked="0"/>
    </xf>
    <xf numFmtId="0" fontId="7" fillId="7" borderId="0" xfId="8" applyFont="1" applyBorder="1" applyProtection="1">
      <protection locked="0"/>
    </xf>
    <xf numFmtId="0" fontId="7" fillId="7" borderId="1" xfId="8" applyFont="1" applyBorder="1" applyProtection="1">
      <protection locked="0"/>
    </xf>
    <xf numFmtId="0" fontId="1" fillId="10" borderId="0" xfId="0" applyFont="1" applyFill="1" applyBorder="1" applyProtection="1">
      <protection locked="0"/>
    </xf>
    <xf numFmtId="0" fontId="7" fillId="5" borderId="1" xfId="6" applyFont="1" applyBorder="1" applyProtection="1">
      <protection locked="0"/>
    </xf>
    <xf numFmtId="0" fontId="10" fillId="10" borderId="1" xfId="0" applyFont="1" applyFill="1" applyBorder="1" applyProtection="1">
      <protection locked="0"/>
    </xf>
    <xf numFmtId="0" fontId="11" fillId="10" borderId="1" xfId="0" applyFont="1" applyFill="1" applyBorder="1" applyProtection="1">
      <protection locked="0"/>
    </xf>
    <xf numFmtId="0" fontId="3" fillId="10" borderId="2" xfId="2" applyFill="1" applyAlignment="1" applyProtection="1">
      <alignment horizontal="right"/>
      <protection locked="0"/>
    </xf>
    <xf numFmtId="0" fontId="4" fillId="2" borderId="1" xfId="3" applyBorder="1" applyProtection="1">
      <protection locked="0"/>
    </xf>
    <xf numFmtId="0" fontId="5" fillId="3" borderId="1" xfId="4" applyBorder="1" applyProtection="1">
      <protection locked="0"/>
    </xf>
    <xf numFmtId="0" fontId="0" fillId="10" borderId="9" xfId="0" applyFill="1" applyBorder="1" applyProtection="1">
      <protection locked="0"/>
    </xf>
    <xf numFmtId="0" fontId="0" fillId="10" borderId="10" xfId="0" applyFill="1" applyBorder="1" applyProtection="1">
      <protection locked="0"/>
    </xf>
    <xf numFmtId="0" fontId="0" fillId="10" borderId="11" xfId="0" applyFill="1" applyBorder="1" applyProtection="1">
      <protection locked="0"/>
    </xf>
    <xf numFmtId="164" fontId="0" fillId="9" borderId="0" xfId="0" applyNumberFormat="1" applyFill="1" applyProtection="1">
      <protection locked="0"/>
    </xf>
    <xf numFmtId="164" fontId="0" fillId="10" borderId="5" xfId="0" applyNumberFormat="1" applyFill="1" applyBorder="1" applyProtection="1">
      <protection locked="0"/>
    </xf>
    <xf numFmtId="164" fontId="6" fillId="4" borderId="3" xfId="5" applyNumberFormat="1" applyAlignment="1" applyProtection="1">
      <alignment horizontal="center" vertical="center"/>
    </xf>
    <xf numFmtId="164" fontId="0" fillId="10" borderId="0" xfId="0" applyNumberFormat="1" applyFill="1" applyBorder="1" applyProtection="1">
      <protection locked="0"/>
    </xf>
    <xf numFmtId="164" fontId="7" fillId="6" borderId="3" xfId="7" applyNumberFormat="1" applyFont="1" applyBorder="1" applyProtection="1">
      <protection locked="0"/>
    </xf>
    <xf numFmtId="164" fontId="0" fillId="10" borderId="1" xfId="0" applyNumberFormat="1" applyFill="1" applyBorder="1" applyAlignment="1" applyProtection="1">
      <alignment horizontal="center" vertical="center"/>
      <protection locked="0"/>
    </xf>
    <xf numFmtId="164" fontId="12" fillId="10" borderId="1" xfId="0" applyNumberFormat="1" applyFont="1" applyFill="1" applyBorder="1" applyAlignment="1" applyProtection="1">
      <alignment horizontal="center" vertical="center"/>
      <protection locked="0"/>
    </xf>
    <xf numFmtId="164" fontId="0" fillId="10" borderId="0" xfId="0" applyNumberFormat="1" applyFill="1" applyBorder="1" applyAlignment="1" applyProtection="1">
      <alignment horizontal="center" vertical="center"/>
      <protection locked="0"/>
    </xf>
    <xf numFmtId="164" fontId="6" fillId="4" borderId="12" xfId="5" applyNumberFormat="1" applyBorder="1" applyAlignment="1" applyProtection="1">
      <alignment horizontal="center" vertical="center"/>
    </xf>
    <xf numFmtId="164" fontId="0" fillId="10" borderId="10" xfId="0" applyNumberFormat="1" applyFill="1" applyBorder="1" applyProtection="1">
      <protection locked="0"/>
    </xf>
    <xf numFmtId="164" fontId="7" fillId="8" borderId="3" xfId="9" applyNumberFormat="1" applyFont="1" applyBorder="1" applyProtection="1">
      <protection locked="0"/>
    </xf>
    <xf numFmtId="164" fontId="6" fillId="4" borderId="1" xfId="5" applyNumberFormat="1" applyBorder="1" applyAlignment="1" applyProtection="1">
      <alignment horizontal="center" vertical="center"/>
    </xf>
    <xf numFmtId="10" fontId="6" fillId="4" borderId="3" xfId="1" applyNumberFormat="1" applyFont="1" applyFill="1" applyBorder="1" applyAlignment="1" applyProtection="1">
      <alignment horizontal="center" vertical="center"/>
    </xf>
    <xf numFmtId="0" fontId="9" fillId="9" borderId="0" xfId="10" applyFill="1"/>
    <xf numFmtId="0" fontId="9" fillId="9" borderId="0" xfId="10" applyFill="1" applyAlignment="1">
      <alignment horizontal="center"/>
    </xf>
    <xf numFmtId="0" fontId="17" fillId="9" borderId="0" xfId="10" applyFont="1" applyFill="1" applyAlignment="1">
      <alignment horizontal="center"/>
    </xf>
    <xf numFmtId="0" fontId="17" fillId="9" borderId="0" xfId="10" applyFont="1" applyFill="1"/>
    <xf numFmtId="0" fontId="0" fillId="10" borderId="4" xfId="0" applyFill="1" applyBorder="1"/>
    <xf numFmtId="0" fontId="0" fillId="10" borderId="5" xfId="0" applyFill="1" applyBorder="1"/>
    <xf numFmtId="0" fontId="0" fillId="10" borderId="8" xfId="0" applyFill="1" applyBorder="1"/>
    <xf numFmtId="0" fontId="0" fillId="10" borderId="6" xfId="0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0" xfId="0" applyFill="1"/>
    <xf numFmtId="0" fontId="10" fillId="11" borderId="1" xfId="0" applyFont="1" applyFill="1" applyBorder="1" applyProtection="1">
      <protection locked="0"/>
    </xf>
    <xf numFmtId="164" fontId="12" fillId="11" borderId="1" xfId="0" applyNumberFormat="1" applyFont="1" applyFill="1" applyBorder="1" applyAlignment="1" applyProtection="1">
      <alignment horizontal="center" vertical="center"/>
      <protection locked="0"/>
    </xf>
    <xf numFmtId="10" fontId="12" fillId="11" borderId="1" xfId="1" applyNumberFormat="1" applyFont="1" applyFill="1" applyBorder="1" applyAlignment="1" applyProtection="1">
      <alignment horizontal="center" vertical="center"/>
      <protection locked="0"/>
    </xf>
    <xf numFmtId="1" fontId="12" fillId="11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4" xfId="10" applyFill="1" applyBorder="1"/>
    <xf numFmtId="0" fontId="9" fillId="10" borderId="5" xfId="10" applyFill="1" applyBorder="1"/>
    <xf numFmtId="0" fontId="9" fillId="10" borderId="5" xfId="10" applyFill="1" applyBorder="1" applyAlignment="1">
      <alignment horizontal="center"/>
    </xf>
    <xf numFmtId="0" fontId="9" fillId="10" borderId="8" xfId="10" applyFill="1" applyBorder="1"/>
    <xf numFmtId="0" fontId="9" fillId="10" borderId="6" xfId="10" applyFill="1" applyBorder="1"/>
    <xf numFmtId="0" fontId="16" fillId="10" borderId="0" xfId="10" applyFont="1" applyFill="1" applyBorder="1" applyAlignment="1">
      <alignment vertical="center"/>
    </xf>
    <xf numFmtId="0" fontId="9" fillId="10" borderId="0" xfId="10" applyFill="1" applyBorder="1"/>
    <xf numFmtId="0" fontId="9" fillId="10" borderId="0" xfId="10" applyFill="1" applyBorder="1" applyAlignment="1">
      <alignment horizontal="center"/>
    </xf>
    <xf numFmtId="0" fontId="9" fillId="10" borderId="7" xfId="10" applyFill="1" applyBorder="1"/>
    <xf numFmtId="0" fontId="9" fillId="10" borderId="15" xfId="10" applyFill="1" applyBorder="1"/>
    <xf numFmtId="0" fontId="9" fillId="10" borderId="16" xfId="10" applyFill="1" applyBorder="1"/>
    <xf numFmtId="0" fontId="9" fillId="10" borderId="16" xfId="10" applyFill="1" applyBorder="1" applyAlignment="1">
      <alignment horizontal="center"/>
    </xf>
    <xf numFmtId="0" fontId="9" fillId="10" borderId="17" xfId="10" applyFill="1" applyBorder="1"/>
    <xf numFmtId="0" fontId="9" fillId="10" borderId="18" xfId="10" applyFill="1" applyBorder="1"/>
    <xf numFmtId="0" fontId="9" fillId="10" borderId="19" xfId="10" applyFill="1" applyBorder="1"/>
    <xf numFmtId="0" fontId="9" fillId="10" borderId="18" xfId="10" applyFont="1" applyFill="1" applyBorder="1"/>
    <xf numFmtId="0" fontId="9" fillId="10" borderId="20" xfId="10" applyFill="1" applyBorder="1"/>
    <xf numFmtId="0" fontId="9" fillId="10" borderId="21" xfId="10" applyFill="1" applyBorder="1"/>
    <xf numFmtId="0" fontId="9" fillId="10" borderId="21" xfId="10" applyFill="1" applyBorder="1" applyAlignment="1">
      <alignment horizontal="center"/>
    </xf>
    <xf numFmtId="0" fontId="9" fillId="10" borderId="22" xfId="10" applyFill="1" applyBorder="1"/>
    <xf numFmtId="0" fontId="9" fillId="10" borderId="1" xfId="10" applyFill="1" applyBorder="1"/>
    <xf numFmtId="0" fontId="9" fillId="10" borderId="1" xfId="10" applyFill="1" applyBorder="1" applyAlignment="1">
      <alignment horizontal="center"/>
    </xf>
    <xf numFmtId="0" fontId="9" fillId="10" borderId="1" xfId="10" applyFill="1" applyBorder="1" applyAlignment="1">
      <alignment horizontal="left"/>
    </xf>
    <xf numFmtId="9" fontId="9" fillId="10" borderId="1" xfId="10" applyNumberFormat="1" applyFill="1" applyBorder="1" applyAlignment="1">
      <alignment horizontal="left"/>
    </xf>
    <xf numFmtId="0" fontId="17" fillId="10" borderId="1" xfId="10" applyFont="1" applyFill="1" applyBorder="1"/>
    <xf numFmtId="0" fontId="9" fillId="10" borderId="9" xfId="10" applyFill="1" applyBorder="1"/>
    <xf numFmtId="0" fontId="9" fillId="10" borderId="10" xfId="10" applyFill="1" applyBorder="1"/>
    <xf numFmtId="0" fontId="9" fillId="10" borderId="10" xfId="10" applyFill="1" applyBorder="1" applyAlignment="1">
      <alignment horizontal="center"/>
    </xf>
    <xf numFmtId="0" fontId="9" fillId="10" borderId="11" xfId="10" applyFill="1" applyBorder="1"/>
    <xf numFmtId="0" fontId="17" fillId="10" borderId="6" xfId="10" applyFont="1" applyFill="1" applyBorder="1" applyAlignment="1">
      <alignment horizontal="center"/>
    </xf>
    <xf numFmtId="0" fontId="17" fillId="10" borderId="1" xfId="10" applyFont="1" applyFill="1" applyBorder="1" applyAlignment="1">
      <alignment horizontal="center"/>
    </xf>
    <xf numFmtId="0" fontId="17" fillId="10" borderId="0" xfId="10" applyFont="1" applyFill="1" applyBorder="1" applyAlignment="1">
      <alignment horizontal="center"/>
    </xf>
    <xf numFmtId="0" fontId="17" fillId="10" borderId="7" xfId="10" applyFont="1" applyFill="1" applyBorder="1" applyAlignment="1">
      <alignment horizontal="center"/>
    </xf>
    <xf numFmtId="0" fontId="17" fillId="10" borderId="23" xfId="10" applyFont="1" applyFill="1" applyBorder="1" applyAlignment="1">
      <alignment horizontal="center"/>
    </xf>
    <xf numFmtId="0" fontId="17" fillId="10" borderId="24" xfId="10" applyFont="1" applyFill="1" applyBorder="1" applyAlignment="1">
      <alignment horizontal="center"/>
    </xf>
    <xf numFmtId="0" fontId="17" fillId="10" borderId="25" xfId="10" applyFont="1" applyFill="1" applyBorder="1" applyAlignment="1">
      <alignment horizontal="center"/>
    </xf>
    <xf numFmtId="0" fontId="9" fillId="10" borderId="24" xfId="10" applyFill="1" applyBorder="1" applyAlignment="1">
      <alignment horizontal="center"/>
    </xf>
    <xf numFmtId="0" fontId="9" fillId="10" borderId="25" xfId="10" applyFill="1" applyBorder="1" applyAlignment="1">
      <alignment horizontal="center"/>
    </xf>
    <xf numFmtId="0" fontId="17" fillId="10" borderId="6" xfId="10" applyFont="1" applyFill="1" applyBorder="1"/>
    <xf numFmtId="0" fontId="17" fillId="10" borderId="13" xfId="10" applyFont="1" applyFill="1" applyBorder="1" applyAlignment="1">
      <alignment horizontal="center"/>
    </xf>
    <xf numFmtId="0" fontId="17" fillId="10" borderId="26" xfId="10" applyFont="1" applyFill="1" applyBorder="1" applyAlignment="1">
      <alignment horizontal="center"/>
    </xf>
    <xf numFmtId="0" fontId="17" fillId="10" borderId="14" xfId="10" applyFont="1" applyFill="1" applyBorder="1" applyAlignment="1">
      <alignment horizontal="center"/>
    </xf>
    <xf numFmtId="49" fontId="17" fillId="10" borderId="0" xfId="10" applyNumberFormat="1" applyFont="1" applyFill="1" applyBorder="1"/>
    <xf numFmtId="0" fontId="17" fillId="10" borderId="0" xfId="10" applyFont="1" applyFill="1" applyBorder="1"/>
    <xf numFmtId="0" fontId="17" fillId="10" borderId="7" xfId="10" applyFont="1" applyFill="1" applyBorder="1"/>
    <xf numFmtId="0" fontId="1" fillId="10" borderId="1" xfId="0" applyFont="1" applyFill="1" applyBorder="1"/>
    <xf numFmtId="0" fontId="0" fillId="10" borderId="1" xfId="0" applyFill="1" applyBorder="1"/>
    <xf numFmtId="0" fontId="20" fillId="9" borderId="0" xfId="13" applyFill="1"/>
    <xf numFmtId="0" fontId="14" fillId="10" borderId="0" xfId="0" applyFont="1" applyFill="1" applyBorder="1" applyAlignment="1">
      <alignment horizontal="center" vertical="center"/>
    </xf>
    <xf numFmtId="0" fontId="15" fillId="9" borderId="0" xfId="10" applyFont="1" applyFill="1" applyAlignment="1">
      <alignment horizontal="center"/>
    </xf>
    <xf numFmtId="0" fontId="9" fillId="10" borderId="1" xfId="10" applyFill="1" applyBorder="1" applyAlignment="1">
      <alignment vertical="top"/>
    </xf>
    <xf numFmtId="0" fontId="9" fillId="10" borderId="1" xfId="10" applyFill="1" applyBorder="1" applyAlignment="1">
      <alignment vertical="top" wrapText="1"/>
    </xf>
    <xf numFmtId="0" fontId="9" fillId="10" borderId="1" xfId="10" applyFill="1" applyBorder="1" applyAlignment="1"/>
    <xf numFmtId="0" fontId="18" fillId="9" borderId="0" xfId="10" applyFont="1" applyFill="1" applyAlignment="1">
      <alignment horizontal="center"/>
    </xf>
    <xf numFmtId="0" fontId="19" fillId="10" borderId="1" xfId="10" applyFont="1" applyFill="1" applyBorder="1" applyAlignment="1">
      <alignment horizontal="left"/>
    </xf>
    <xf numFmtId="0" fontId="9" fillId="10" borderId="1" xfId="10" applyFill="1" applyBorder="1" applyAlignment="1">
      <alignment horizontal="center"/>
    </xf>
    <xf numFmtId="0" fontId="18" fillId="10" borderId="5" xfId="10" applyFont="1" applyFill="1" applyBorder="1" applyAlignment="1">
      <alignment horizontal="center"/>
    </xf>
    <xf numFmtId="0" fontId="19" fillId="10" borderId="13" xfId="10" applyFont="1" applyFill="1" applyBorder="1" applyAlignment="1">
      <alignment horizontal="center"/>
    </xf>
    <xf numFmtId="0" fontId="19" fillId="10" borderId="26" xfId="10" applyFont="1" applyFill="1" applyBorder="1" applyAlignment="1">
      <alignment horizontal="center"/>
    </xf>
    <xf numFmtId="0" fontId="19" fillId="10" borderId="14" xfId="10" applyFont="1" applyFill="1" applyBorder="1" applyAlignment="1">
      <alignment horizontal="center"/>
    </xf>
    <xf numFmtId="0" fontId="17" fillId="10" borderId="1" xfId="10" applyFont="1" applyFill="1" applyBorder="1" applyAlignment="1">
      <alignment horizontal="center" wrapText="1"/>
    </xf>
    <xf numFmtId="0" fontId="9" fillId="10" borderId="1" xfId="10" applyFill="1" applyBorder="1" applyAlignment="1">
      <alignment horizontal="center" wrapText="1"/>
    </xf>
    <xf numFmtId="0" fontId="9" fillId="10" borderId="1" xfId="10" applyFill="1" applyBorder="1" applyAlignment="1">
      <alignment wrapText="1"/>
    </xf>
    <xf numFmtId="0" fontId="17" fillId="10" borderId="15" xfId="10" applyFont="1" applyFill="1" applyBorder="1" applyAlignment="1">
      <alignment horizontal="center" wrapText="1"/>
    </xf>
    <xf numFmtId="0" fontId="9" fillId="10" borderId="17" xfId="10" applyFill="1" applyBorder="1" applyAlignment="1">
      <alignment wrapText="1"/>
    </xf>
    <xf numFmtId="0" fontId="9" fillId="10" borderId="20" xfId="10" applyFill="1" applyBorder="1" applyAlignment="1">
      <alignment wrapText="1"/>
    </xf>
    <xf numFmtId="0" fontId="9" fillId="10" borderId="22" xfId="10" applyFill="1" applyBorder="1" applyAlignment="1">
      <alignment wrapText="1"/>
    </xf>
  </cellXfs>
  <cellStyles count="14">
    <cellStyle name="60% - Accent2" xfId="7" builtinId="36"/>
    <cellStyle name="60% - Accent3" xfId="9" builtinId="40"/>
    <cellStyle name="Accent2" xfId="6" builtinId="33"/>
    <cellStyle name="Accent3" xfId="8" builtinId="37"/>
    <cellStyle name="Bad" xfId="4" builtinId="27"/>
    <cellStyle name="Calculation" xfId="5" builtinId="22"/>
    <cellStyle name="Comma 2" xfId="12"/>
    <cellStyle name="Good" xfId="3" builtinId="26"/>
    <cellStyle name="Heading 3" xfId="2" builtinId="18"/>
    <cellStyle name="Hyperlink" xfId="13" builtinId="8"/>
    <cellStyle name="Normal" xfId="0" builtinId="0"/>
    <cellStyle name="Normal 2" xfId="10"/>
    <cellStyle name="Percent" xfId="1" builtinId="5"/>
    <cellStyle name="Percent 2" xfId="11"/>
  </cellStyles>
  <dxfs count="0"/>
  <tableStyles count="0" defaultTableStyle="TableStyleMedium2" defaultPivotStyle="PivotStyleMedium9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Distribution of Assets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('Networth (As of)'!$C$15,'Networth (As of)'!$C$19,'Networth (As of)'!$C$27,'Networth (As of)'!$C$41)</c:f>
              <c:strCache>
                <c:ptCount val="4"/>
                <c:pt idx="0">
                  <c:v>Cash &amp; Equivalents</c:v>
                </c:pt>
                <c:pt idx="1">
                  <c:v>Real-estate</c:v>
                </c:pt>
                <c:pt idx="2">
                  <c:v>Personal Possessions</c:v>
                </c:pt>
                <c:pt idx="3">
                  <c:v>Investments</c:v>
                </c:pt>
              </c:strCache>
            </c:strRef>
          </c:cat>
          <c:val>
            <c:numRef>
              <c:f>('Networth (As of)'!$D$15,'Networth (As of)'!$D$19,'Networth (As of)'!$D$27,'Networth (As of)'!$D$41)</c:f>
              <c:numCache>
                <c:formatCode>[$₹-4009]\ #,##0</c:formatCode>
                <c:ptCount val="4"/>
                <c:pt idx="0">
                  <c:v>51500</c:v>
                </c:pt>
                <c:pt idx="1">
                  <c:v>4500000</c:v>
                </c:pt>
                <c:pt idx="2">
                  <c:v>1200000</c:v>
                </c:pt>
                <c:pt idx="3">
                  <c:v>4130000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40048672786859"/>
          <c:y val="0.26777728749170226"/>
          <c:w val="0.24412484071510149"/>
          <c:h val="0.30444032955956624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Distribution of Liabilities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('Networth (As of)'!$F$13,'Networth (As of)'!$F$22)</c:f>
              <c:strCache>
                <c:ptCount val="2"/>
                <c:pt idx="0">
                  <c:v>Long-Term</c:v>
                </c:pt>
                <c:pt idx="1">
                  <c:v>Current</c:v>
                </c:pt>
              </c:strCache>
            </c:strRef>
          </c:cat>
          <c:val>
            <c:numRef>
              <c:f>('Networth (As of)'!$G$13,'Networth (As of)'!$G$22)</c:f>
              <c:numCache>
                <c:formatCode>[$₹-4009]\ #,##0</c:formatCode>
                <c:ptCount val="2"/>
                <c:pt idx="0">
                  <c:v>2200000</c:v>
                </c:pt>
                <c:pt idx="1">
                  <c:v>585000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40048672786859"/>
          <c:y val="0.26777728749170226"/>
          <c:w val="0.24412484071510149"/>
          <c:h val="0.30525468489407542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Distribution of Income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'Income-Expense (Monthly)'!$C$8:$C$15</c:f>
              <c:strCache>
                <c:ptCount val="8"/>
                <c:pt idx="0">
                  <c:v>Wages/Salary &amp; Bonuses</c:v>
                </c:pt>
                <c:pt idx="1">
                  <c:v>Self-Employment Income</c:v>
                </c:pt>
                <c:pt idx="2">
                  <c:v>Interest Income</c:v>
                </c:pt>
                <c:pt idx="3">
                  <c:v>Investment Income</c:v>
                </c:pt>
                <c:pt idx="4">
                  <c:v>Alimony Due to You (If any)</c:v>
                </c:pt>
                <c:pt idx="5">
                  <c:v>Child Support Due to You (If any)</c:v>
                </c:pt>
                <c:pt idx="6">
                  <c:v>Gifts</c:v>
                </c:pt>
                <c:pt idx="7">
                  <c:v>Other Income</c:v>
                </c:pt>
              </c:strCache>
            </c:strRef>
          </c:cat>
          <c:val>
            <c:numRef>
              <c:f>'Income-Expense (Monthly)'!$D$8:$D$15</c:f>
              <c:numCache>
                <c:formatCode>[$₹-4009]\ #,##0</c:formatCode>
                <c:ptCount val="8"/>
                <c:pt idx="0">
                  <c:v>1000</c:v>
                </c:pt>
                <c:pt idx="1">
                  <c:v>100</c:v>
                </c:pt>
                <c:pt idx="2">
                  <c:v>200</c:v>
                </c:pt>
                <c:pt idx="3">
                  <c:v>200</c:v>
                </c:pt>
                <c:pt idx="4">
                  <c:v>0</c:v>
                </c:pt>
                <c:pt idx="5">
                  <c:v>0</c:v>
                </c:pt>
                <c:pt idx="6">
                  <c:v>500</c:v>
                </c:pt>
                <c:pt idx="7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65819113374253"/>
          <c:y val="0.21427876870561316"/>
          <c:w val="0.37264927016244276"/>
          <c:h val="0.638600304632641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Distribution of Expenses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('Income-Expense (Monthly)'!$F$18,'Income-Expense (Monthly)'!$F$25,'Income-Expense (Monthly)'!$F$43,'Income-Expense (Monthly)'!$F$51,'Income-Expense (Monthly)'!$F$61,'Income-Expense (Monthly)'!$F$69,'Income-Expense (Monthly)'!$F$80,'Income-Expense (Monthly)'!$F$89,'Income-Expense (Monthly)'!$F$94,'Income-Expense (Monthly)'!$F$14,'Income-Expense (Monthly)'!$F$102,'Income-Expense (Monthly)'!$F$108,'Income-Expense (Monthly)'!$F$114,'Income-Expense (Monthly)'!$F$32,'Income-Expense (Monthly)'!$F$121)</c:f>
              <c:strCache>
                <c:ptCount val="15"/>
                <c:pt idx="0">
                  <c:v>Food</c:v>
                </c:pt>
                <c:pt idx="1">
                  <c:v>Clothing and Personal Care</c:v>
                </c:pt>
                <c:pt idx="2">
                  <c:v>Utilities</c:v>
                </c:pt>
                <c:pt idx="3">
                  <c:v>Entertainment</c:v>
                </c:pt>
                <c:pt idx="4">
                  <c:v>Professional Expenses</c:v>
                </c:pt>
                <c:pt idx="5">
                  <c:v>Medical Expenses</c:v>
                </c:pt>
                <c:pt idx="6">
                  <c:v>Insurance</c:v>
                </c:pt>
                <c:pt idx="7">
                  <c:v>Loans</c:v>
                </c:pt>
                <c:pt idx="8">
                  <c:v>Savings</c:v>
                </c:pt>
                <c:pt idx="9">
                  <c:v>Housing</c:v>
                </c:pt>
                <c:pt idx="10">
                  <c:v>Automobile</c:v>
                </c:pt>
                <c:pt idx="11">
                  <c:v>Gifts / Donations</c:v>
                </c:pt>
                <c:pt idx="12">
                  <c:v>Taxes Owed</c:v>
                </c:pt>
                <c:pt idx="13">
                  <c:v>Family Obligations</c:v>
                </c:pt>
                <c:pt idx="14">
                  <c:v>Pet Care</c:v>
                </c:pt>
              </c:strCache>
            </c:strRef>
          </c:cat>
          <c:val>
            <c:numRef>
              <c:f>('Income-Expense (Monthly)'!$G$18,'Income-Expense (Monthly)'!$G$25,'Income-Expense (Monthly)'!$G$43,'Income-Expense (Monthly)'!$G$51,'Income-Expense (Monthly)'!$G$61,'Income-Expense (Monthly)'!$G$69,'Income-Expense (Monthly)'!$G$80,'Income-Expense (Monthly)'!$G$89,'Income-Expense (Monthly)'!$G$94,'Income-Expense (Monthly)'!$G$14,'Income-Expense (Monthly)'!$G$102,'Income-Expense (Monthly)'!$G$108,'Income-Expense (Monthly)'!$G$114,'Income-Expense (Monthly)'!$G$32,'Income-Expense (Monthly)'!$G$121)</c:f>
              <c:numCache>
                <c:formatCode>[$₹-4009]\ #,##0</c:formatCode>
                <c:ptCount val="15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  <c:pt idx="5">
                  <c:v>200</c:v>
                </c:pt>
                <c:pt idx="6">
                  <c:v>50</c:v>
                </c:pt>
                <c:pt idx="7">
                  <c:v>400</c:v>
                </c:pt>
                <c:pt idx="8">
                  <c:v>100</c:v>
                </c:pt>
                <c:pt idx="9">
                  <c:v>50</c:v>
                </c:pt>
                <c:pt idx="10">
                  <c:v>25</c:v>
                </c:pt>
                <c:pt idx="11">
                  <c:v>25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395392571697"/>
          <c:y val="0.14982212168230355"/>
          <c:w val="0.27482943334480947"/>
          <c:h val="0.75208958941643722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Asset Allocation (Current)</a:t>
            </a:r>
          </a:p>
        </c:rich>
      </c:tx>
      <c:layout>
        <c:manualLayout>
          <c:xMode val="edge"/>
          <c:yMode val="edge"/>
          <c:x val="0.4444470299172566"/>
          <c:y val="1.690821256038647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('Networth (As of)'!$C$15,'Networth (As of)'!$C$19,'Networth (As of)'!$C$29:$C$40)</c:f>
              <c:strCache>
                <c:ptCount val="14"/>
                <c:pt idx="0">
                  <c:v>Cash &amp; Equivalents</c:v>
                </c:pt>
                <c:pt idx="1">
                  <c:v>Real-estate</c:v>
                </c:pt>
                <c:pt idx="2">
                  <c:v>Provident Fund + PPF</c:v>
                </c:pt>
                <c:pt idx="3">
                  <c:v>Savings Bank Deposits </c:v>
                </c:pt>
                <c:pt idx="4">
                  <c:v>Chit Funds</c:v>
                </c:pt>
                <c:pt idx="5">
                  <c:v>Real Estate (Lands, Commercial)</c:v>
                </c:pt>
                <c:pt idx="6">
                  <c:v>Gold / Jewelry</c:v>
                </c:pt>
                <c:pt idx="7">
                  <c:v>Equity</c:v>
                </c:pt>
                <c:pt idx="8">
                  <c:v>Mutual Funds</c:v>
                </c:pt>
                <c:pt idx="9">
                  <c:v>Insurance (Cash Value)</c:v>
                </c:pt>
                <c:pt idx="10">
                  <c:v>Bonds &amp; Fixed Deposits (Corp, Infra)</c:v>
                </c:pt>
                <c:pt idx="11">
                  <c:v>Small Savings (NSC, Post office, Others)</c:v>
                </c:pt>
                <c:pt idx="12">
                  <c:v>Alternate Investments</c:v>
                </c:pt>
                <c:pt idx="13">
                  <c:v>Other (ownership in ventures, etc)</c:v>
                </c:pt>
              </c:strCache>
            </c:strRef>
          </c:cat>
          <c:val>
            <c:numRef>
              <c:f>('Networth (As of)'!$D$15,'Networth (As of)'!$D$19,'Networth (As of)'!$D$29:$D$40)</c:f>
              <c:numCache>
                <c:formatCode>[$₹-4009]\ #,##0</c:formatCode>
                <c:ptCount val="14"/>
                <c:pt idx="0">
                  <c:v>51500</c:v>
                </c:pt>
                <c:pt idx="1">
                  <c:v>4500000</c:v>
                </c:pt>
                <c:pt idx="2">
                  <c:v>800000</c:v>
                </c:pt>
                <c:pt idx="3">
                  <c:v>100000</c:v>
                </c:pt>
                <c:pt idx="4">
                  <c:v>50000</c:v>
                </c:pt>
                <c:pt idx="5">
                  <c:v>1200000</c:v>
                </c:pt>
                <c:pt idx="6">
                  <c:v>1000000</c:v>
                </c:pt>
                <c:pt idx="7">
                  <c:v>300000</c:v>
                </c:pt>
                <c:pt idx="8">
                  <c:v>100000</c:v>
                </c:pt>
                <c:pt idx="9">
                  <c:v>500000</c:v>
                </c:pt>
                <c:pt idx="10">
                  <c:v>10000</c:v>
                </c:pt>
                <c:pt idx="11">
                  <c:v>50000</c:v>
                </c:pt>
                <c:pt idx="12">
                  <c:v>10000</c:v>
                </c:pt>
                <c:pt idx="13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8690848790346"/>
          <c:y val="0.1140555852848491"/>
          <c:w val="0.32955020920502104"/>
          <c:h val="0.84651147975435104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396240</xdr:colOff>
      <xdr:row>5</xdr:row>
      <xdr:rowOff>45720</xdr:rowOff>
    </xdr:from>
    <xdr:to>
      <xdr:col>14</xdr:col>
      <xdr:colOff>192105</xdr:colOff>
      <xdr:row>20</xdr:row>
      <xdr:rowOff>135957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403860</xdr:colOff>
      <xdr:row>22</xdr:row>
      <xdr:rowOff>144780</xdr:rowOff>
    </xdr:from>
    <xdr:to>
      <xdr:col>14</xdr:col>
      <xdr:colOff>199725</xdr:colOff>
      <xdr:row>38</xdr:row>
      <xdr:rowOff>59757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327660</xdr:colOff>
      <xdr:row>6</xdr:row>
      <xdr:rowOff>137160</xdr:rowOff>
    </xdr:from>
    <xdr:to>
      <xdr:col>16</xdr:col>
      <xdr:colOff>367365</xdr:colOff>
      <xdr:row>22</xdr:row>
      <xdr:rowOff>44517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327660</xdr:colOff>
      <xdr:row>24</xdr:row>
      <xdr:rowOff>15240</xdr:rowOff>
    </xdr:from>
    <xdr:to>
      <xdr:col>17</xdr:col>
      <xdr:colOff>243840</xdr:colOff>
      <xdr:row>47</xdr:row>
      <xdr:rowOff>106680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2</xdr:row>
      <xdr:rowOff>22860</xdr:rowOff>
    </xdr:from>
    <xdr:to>
      <xdr:col>15</xdr:col>
      <xdr:colOff>76200</xdr:colOff>
      <xdr:row>30</xdr:row>
      <xdr:rowOff>160020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nagaraju.re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zoomScale="70" zoomScaleNormal="70" workbookViewId="0">
      <selection activeCell="G10" sqref="G10"/>
    </sheetView>
  </sheetViews>
  <sheetFormatPr defaultRowHeight="14.4" x14ac:dyDescent="0.3"/>
  <cols>
    <col min="1" max="1" width="3.88671875" style="2" customWidth="1"/>
    <col min="2" max="2" width="1.77734375" style="2" customWidth="1"/>
    <col min="3" max="3" width="35.6640625" style="2" bestFit="1" customWidth="1"/>
    <col min="4" max="4" width="17.5546875" style="21" customWidth="1"/>
    <col min="5" max="5" width="2.6640625" style="2" customWidth="1"/>
    <col min="6" max="6" width="36" style="2" bestFit="1" customWidth="1"/>
    <col min="7" max="7" width="15.88671875" style="21" customWidth="1"/>
    <col min="8" max="8" width="2" style="2" customWidth="1"/>
    <col min="9" max="13" width="8.88671875" style="2"/>
    <col min="14" max="14" width="30.21875" style="2" bestFit="1" customWidth="1"/>
    <col min="15" max="16384" width="8.88671875" style="2"/>
  </cols>
  <sheetData>
    <row r="1" spans="2:8" ht="15" thickBot="1" x14ac:dyDescent="0.35"/>
    <row r="2" spans="2:8" x14ac:dyDescent="0.3">
      <c r="B2" s="3"/>
      <c r="C2" s="4"/>
      <c r="D2" s="22"/>
      <c r="E2" s="4"/>
      <c r="F2" s="4"/>
      <c r="G2" s="22"/>
      <c r="H2" s="5"/>
    </row>
    <row r="3" spans="2:8" x14ac:dyDescent="0.3">
      <c r="B3" s="6"/>
      <c r="C3" s="7" t="s">
        <v>131</v>
      </c>
      <c r="D3" s="24"/>
      <c r="E3" s="7"/>
      <c r="F3" s="9" t="s">
        <v>133</v>
      </c>
      <c r="G3" s="23">
        <f>D43-G24</f>
        <v>2596500</v>
      </c>
      <c r="H3" s="8"/>
    </row>
    <row r="4" spans="2:8" x14ac:dyDescent="0.3">
      <c r="B4" s="6"/>
      <c r="C4" s="7"/>
      <c r="D4" s="24"/>
      <c r="E4" s="7"/>
      <c r="F4" s="7"/>
      <c r="G4" s="24"/>
      <c r="H4" s="8"/>
    </row>
    <row r="5" spans="2:8" ht="7.2" customHeight="1" x14ac:dyDescent="0.3">
      <c r="B5" s="6"/>
      <c r="C5" s="7"/>
      <c r="D5" s="24"/>
      <c r="E5" s="7"/>
      <c r="F5" s="7"/>
      <c r="G5" s="24"/>
      <c r="H5" s="8"/>
    </row>
    <row r="6" spans="2:8" x14ac:dyDescent="0.3">
      <c r="B6" s="6"/>
      <c r="C6" s="10" t="s">
        <v>0</v>
      </c>
      <c r="D6" s="31" t="s">
        <v>106</v>
      </c>
      <c r="E6" s="11"/>
      <c r="F6" s="12" t="s">
        <v>132</v>
      </c>
      <c r="G6" s="25" t="s">
        <v>107</v>
      </c>
      <c r="H6" s="8"/>
    </row>
    <row r="7" spans="2:8" x14ac:dyDescent="0.3">
      <c r="B7" s="6"/>
      <c r="C7" s="7"/>
      <c r="D7" s="24"/>
      <c r="E7" s="7"/>
      <c r="F7" s="7"/>
      <c r="G7" s="24"/>
      <c r="H7" s="8"/>
    </row>
    <row r="8" spans="2:8" x14ac:dyDescent="0.3">
      <c r="B8" s="6"/>
      <c r="C8" s="14" t="s">
        <v>15</v>
      </c>
      <c r="D8" s="26"/>
      <c r="E8" s="7"/>
      <c r="F8" s="14" t="s">
        <v>143</v>
      </c>
      <c r="G8" s="26"/>
      <c r="H8" s="8"/>
    </row>
    <row r="9" spans="2:8" x14ac:dyDescent="0.3">
      <c r="B9" s="6"/>
      <c r="C9" s="13" t="s">
        <v>1</v>
      </c>
      <c r="D9" s="27">
        <v>1000</v>
      </c>
      <c r="E9" s="7"/>
      <c r="F9" s="13" t="s">
        <v>150</v>
      </c>
      <c r="G9" s="27">
        <v>2000000</v>
      </c>
      <c r="H9" s="8"/>
    </row>
    <row r="10" spans="2:8" x14ac:dyDescent="0.3">
      <c r="B10" s="6"/>
      <c r="C10" s="13" t="s">
        <v>137</v>
      </c>
      <c r="D10" s="27">
        <v>10000</v>
      </c>
      <c r="E10" s="7"/>
      <c r="F10" s="13" t="s">
        <v>153</v>
      </c>
      <c r="G10" s="27">
        <v>0</v>
      </c>
      <c r="H10" s="8"/>
    </row>
    <row r="11" spans="2:8" x14ac:dyDescent="0.3">
      <c r="B11" s="6"/>
      <c r="C11" s="13" t="s">
        <v>138</v>
      </c>
      <c r="D11" s="27">
        <v>13000</v>
      </c>
      <c r="E11" s="7"/>
      <c r="F11" s="13" t="s">
        <v>154</v>
      </c>
      <c r="G11" s="27">
        <v>0</v>
      </c>
      <c r="H11" s="8"/>
    </row>
    <row r="12" spans="2:8" x14ac:dyDescent="0.3">
      <c r="B12" s="6"/>
      <c r="C12" s="13" t="s">
        <v>139</v>
      </c>
      <c r="D12" s="27">
        <v>2500</v>
      </c>
      <c r="E12" s="7"/>
      <c r="F12" s="13" t="s">
        <v>96</v>
      </c>
      <c r="G12" s="27">
        <v>200000</v>
      </c>
      <c r="H12" s="8"/>
    </row>
    <row r="13" spans="2:8" ht="15" thickBot="1" x14ac:dyDescent="0.35">
      <c r="B13" s="6"/>
      <c r="C13" s="13" t="s">
        <v>2</v>
      </c>
      <c r="D13" s="27">
        <v>25000</v>
      </c>
      <c r="E13" s="7"/>
      <c r="F13" s="15" t="s">
        <v>144</v>
      </c>
      <c r="G13" s="23">
        <f>SUM(G9:G12)</f>
        <v>2200000</v>
      </c>
      <c r="H13" s="8"/>
    </row>
    <row r="14" spans="2:8" x14ac:dyDescent="0.3">
      <c r="B14" s="6"/>
      <c r="C14" s="13" t="s">
        <v>122</v>
      </c>
      <c r="D14" s="27">
        <v>0</v>
      </c>
      <c r="E14" s="7"/>
      <c r="F14" s="14" t="s">
        <v>166</v>
      </c>
      <c r="G14" s="26"/>
      <c r="H14" s="8"/>
    </row>
    <row r="15" spans="2:8" ht="15" thickBot="1" x14ac:dyDescent="0.35">
      <c r="B15" s="6"/>
      <c r="C15" s="15" t="s">
        <v>146</v>
      </c>
      <c r="D15" s="23">
        <f>SUM(D9:D14)</f>
        <v>51500</v>
      </c>
      <c r="E15" s="7"/>
      <c r="F15" s="13" t="s">
        <v>151</v>
      </c>
      <c r="G15" s="27">
        <v>400000</v>
      </c>
      <c r="H15" s="8"/>
    </row>
    <row r="16" spans="2:8" x14ac:dyDescent="0.3">
      <c r="B16" s="6"/>
      <c r="C16" s="14" t="s">
        <v>136</v>
      </c>
      <c r="D16" s="26"/>
      <c r="E16" s="7"/>
      <c r="F16" s="13" t="s">
        <v>152</v>
      </c>
      <c r="G16" s="27">
        <v>50000</v>
      </c>
      <c r="H16" s="8"/>
    </row>
    <row r="17" spans="2:8" x14ac:dyDescent="0.3">
      <c r="B17" s="6"/>
      <c r="C17" s="13" t="s">
        <v>140</v>
      </c>
      <c r="D17" s="26">
        <v>4500000</v>
      </c>
      <c r="E17" s="7"/>
      <c r="F17" s="13" t="s">
        <v>90</v>
      </c>
      <c r="G17" s="27">
        <v>50000</v>
      </c>
      <c r="H17" s="8"/>
    </row>
    <row r="18" spans="2:8" x14ac:dyDescent="0.3">
      <c r="B18" s="6"/>
      <c r="C18" s="13" t="s">
        <v>4</v>
      </c>
      <c r="D18" s="26">
        <v>0</v>
      </c>
      <c r="E18" s="7"/>
      <c r="F18" s="13" t="s">
        <v>91</v>
      </c>
      <c r="G18" s="27">
        <v>0</v>
      </c>
      <c r="H18" s="8"/>
    </row>
    <row r="19" spans="2:8" ht="15" thickBot="1" x14ac:dyDescent="0.35">
      <c r="B19" s="6"/>
      <c r="C19" s="15" t="s">
        <v>147</v>
      </c>
      <c r="D19" s="23">
        <f>SUM(D17:D18)</f>
        <v>4500000</v>
      </c>
      <c r="E19" s="7"/>
      <c r="F19" s="13" t="s">
        <v>149</v>
      </c>
      <c r="G19" s="27">
        <v>85000</v>
      </c>
      <c r="H19" s="8"/>
    </row>
    <row r="20" spans="2:8" x14ac:dyDescent="0.3">
      <c r="B20" s="6"/>
      <c r="C20" s="14" t="s">
        <v>134</v>
      </c>
      <c r="D20" s="26"/>
      <c r="E20" s="7"/>
      <c r="F20" s="13" t="s">
        <v>23</v>
      </c>
      <c r="G20" s="27">
        <v>0</v>
      </c>
      <c r="H20" s="8"/>
    </row>
    <row r="21" spans="2:8" x14ac:dyDescent="0.3">
      <c r="B21" s="6"/>
      <c r="C21" s="13" t="s">
        <v>156</v>
      </c>
      <c r="D21" s="27">
        <v>700000</v>
      </c>
      <c r="E21" s="7"/>
      <c r="F21" s="13" t="s">
        <v>96</v>
      </c>
      <c r="G21" s="27">
        <v>0</v>
      </c>
      <c r="H21" s="8"/>
    </row>
    <row r="22" spans="2:8" ht="15" thickBot="1" x14ac:dyDescent="0.35">
      <c r="B22" s="6"/>
      <c r="C22" s="13" t="s">
        <v>157</v>
      </c>
      <c r="D22" s="27">
        <v>200000</v>
      </c>
      <c r="E22" s="7"/>
      <c r="F22" s="15" t="s">
        <v>145</v>
      </c>
      <c r="G22" s="23">
        <f>SUM(G15:G21)</f>
        <v>585000</v>
      </c>
      <c r="H22" s="8"/>
    </row>
    <row r="23" spans="2:8" x14ac:dyDescent="0.3">
      <c r="B23" s="6"/>
      <c r="C23" s="13" t="s">
        <v>6</v>
      </c>
      <c r="D23" s="27">
        <v>300000</v>
      </c>
      <c r="E23" s="7"/>
      <c r="F23" s="7"/>
      <c r="G23" s="28"/>
      <c r="H23" s="8"/>
    </row>
    <row r="24" spans="2:8" x14ac:dyDescent="0.3">
      <c r="B24" s="6"/>
      <c r="C24" s="13" t="s">
        <v>158</v>
      </c>
      <c r="D24" s="27">
        <v>0</v>
      </c>
      <c r="E24" s="7"/>
      <c r="F24" s="17" t="s">
        <v>8</v>
      </c>
      <c r="G24" s="29">
        <f>SUM(G13,G22)</f>
        <v>2785000</v>
      </c>
      <c r="H24" s="8"/>
    </row>
    <row r="25" spans="2:8" x14ac:dyDescent="0.3">
      <c r="B25" s="6"/>
      <c r="C25" s="13" t="s">
        <v>5</v>
      </c>
      <c r="D25" s="27">
        <v>0</v>
      </c>
      <c r="E25" s="7"/>
      <c r="F25" s="7"/>
      <c r="G25" s="28"/>
      <c r="H25" s="8"/>
    </row>
    <row r="26" spans="2:8" x14ac:dyDescent="0.3">
      <c r="B26" s="6"/>
      <c r="C26" s="13" t="s">
        <v>122</v>
      </c>
      <c r="D26" s="27">
        <v>0</v>
      </c>
      <c r="E26" s="7"/>
      <c r="F26" s="7"/>
      <c r="G26" s="28"/>
      <c r="H26" s="8"/>
    </row>
    <row r="27" spans="2:8" ht="15" thickBot="1" x14ac:dyDescent="0.35">
      <c r="B27" s="6"/>
      <c r="C27" s="15" t="s">
        <v>148</v>
      </c>
      <c r="D27" s="23">
        <f>SUM(D21:D26)</f>
        <v>1200000</v>
      </c>
      <c r="E27" s="7"/>
      <c r="F27" s="7"/>
      <c r="G27" s="28"/>
      <c r="H27" s="8"/>
    </row>
    <row r="28" spans="2:8" x14ac:dyDescent="0.3">
      <c r="B28" s="6"/>
      <c r="C28" s="14" t="s">
        <v>135</v>
      </c>
      <c r="D28" s="26"/>
      <c r="E28" s="7"/>
      <c r="F28" s="7"/>
      <c r="G28" s="28"/>
      <c r="H28" s="8"/>
    </row>
    <row r="29" spans="2:8" x14ac:dyDescent="0.3">
      <c r="B29" s="6"/>
      <c r="C29" s="13" t="s">
        <v>161</v>
      </c>
      <c r="D29" s="27">
        <v>800000</v>
      </c>
      <c r="E29" s="7"/>
      <c r="F29" s="7"/>
      <c r="G29" s="28"/>
      <c r="H29" s="8"/>
    </row>
    <row r="30" spans="2:8" x14ac:dyDescent="0.3">
      <c r="B30" s="6"/>
      <c r="C30" s="13" t="s">
        <v>284</v>
      </c>
      <c r="D30" s="27">
        <v>100000</v>
      </c>
      <c r="E30" s="7"/>
      <c r="F30" s="7"/>
      <c r="G30" s="28"/>
      <c r="H30" s="8"/>
    </row>
    <row r="31" spans="2:8" x14ac:dyDescent="0.3">
      <c r="B31" s="6"/>
      <c r="C31" s="13" t="s">
        <v>162</v>
      </c>
      <c r="D31" s="27">
        <v>50000</v>
      </c>
      <c r="E31" s="7"/>
      <c r="F31" s="7"/>
      <c r="G31" s="28"/>
      <c r="H31" s="8"/>
    </row>
    <row r="32" spans="2:8" x14ac:dyDescent="0.3">
      <c r="B32" s="6"/>
      <c r="C32" s="13" t="s">
        <v>164</v>
      </c>
      <c r="D32" s="27">
        <v>1200000</v>
      </c>
      <c r="E32" s="7"/>
      <c r="F32" s="7"/>
      <c r="G32" s="28"/>
      <c r="H32" s="8"/>
    </row>
    <row r="33" spans="2:8" x14ac:dyDescent="0.3">
      <c r="B33" s="6"/>
      <c r="C33" s="13" t="s">
        <v>155</v>
      </c>
      <c r="D33" s="27">
        <v>1000000</v>
      </c>
      <c r="E33" s="7"/>
      <c r="F33" s="7"/>
      <c r="G33" s="28"/>
      <c r="H33" s="8"/>
    </row>
    <row r="34" spans="2:8" x14ac:dyDescent="0.3">
      <c r="B34" s="6"/>
      <c r="C34" s="13" t="s">
        <v>159</v>
      </c>
      <c r="D34" s="27">
        <v>300000</v>
      </c>
      <c r="E34" s="7"/>
      <c r="F34" s="7"/>
      <c r="G34" s="28"/>
      <c r="H34" s="8"/>
    </row>
    <row r="35" spans="2:8" x14ac:dyDescent="0.3">
      <c r="B35" s="6"/>
      <c r="C35" s="13" t="s">
        <v>3</v>
      </c>
      <c r="D35" s="27">
        <v>100000</v>
      </c>
      <c r="E35" s="7"/>
      <c r="F35" s="7"/>
      <c r="G35" s="28"/>
      <c r="H35" s="8"/>
    </row>
    <row r="36" spans="2:8" x14ac:dyDescent="0.3">
      <c r="B36" s="6"/>
      <c r="C36" s="13" t="s">
        <v>160</v>
      </c>
      <c r="D36" s="27">
        <v>500000</v>
      </c>
      <c r="E36" s="7"/>
      <c r="F36" s="7"/>
      <c r="G36" s="28"/>
      <c r="H36" s="8"/>
    </row>
    <row r="37" spans="2:8" x14ac:dyDescent="0.3">
      <c r="B37" s="6"/>
      <c r="C37" s="13" t="s">
        <v>163</v>
      </c>
      <c r="D37" s="27">
        <v>10000</v>
      </c>
      <c r="E37" s="7"/>
      <c r="F37" s="7"/>
      <c r="G37" s="28"/>
      <c r="H37" s="8"/>
    </row>
    <row r="38" spans="2:8" x14ac:dyDescent="0.3">
      <c r="B38" s="6"/>
      <c r="C38" s="13" t="s">
        <v>165</v>
      </c>
      <c r="D38" s="27">
        <v>50000</v>
      </c>
      <c r="E38" s="7"/>
      <c r="F38" s="7"/>
      <c r="G38" s="28"/>
      <c r="H38" s="8"/>
    </row>
    <row r="39" spans="2:8" x14ac:dyDescent="0.3">
      <c r="B39" s="6"/>
      <c r="C39" s="13" t="s">
        <v>167</v>
      </c>
      <c r="D39" s="27">
        <v>10000</v>
      </c>
      <c r="E39" s="7"/>
      <c r="F39" s="7"/>
      <c r="G39" s="28"/>
      <c r="H39" s="8"/>
    </row>
    <row r="40" spans="2:8" x14ac:dyDescent="0.3">
      <c r="B40" s="6"/>
      <c r="C40" s="13" t="s">
        <v>168</v>
      </c>
      <c r="D40" s="27">
        <v>10000</v>
      </c>
      <c r="E40" s="7"/>
      <c r="F40" s="7"/>
      <c r="G40" s="28"/>
      <c r="H40" s="8"/>
    </row>
    <row r="41" spans="2:8" ht="15" thickBot="1" x14ac:dyDescent="0.35">
      <c r="B41" s="6"/>
      <c r="C41" s="15" t="s">
        <v>135</v>
      </c>
      <c r="D41" s="23">
        <f>SUM(D29:D40)</f>
        <v>4130000</v>
      </c>
      <c r="E41" s="7"/>
      <c r="F41" s="7"/>
      <c r="G41" s="28"/>
      <c r="H41" s="8"/>
    </row>
    <row r="42" spans="2:8" x14ac:dyDescent="0.3">
      <c r="B42" s="6"/>
      <c r="C42" s="7"/>
      <c r="D42" s="24"/>
      <c r="E42" s="7"/>
      <c r="F42" s="7"/>
      <c r="G42" s="28"/>
      <c r="H42" s="8"/>
    </row>
    <row r="43" spans="2:8" x14ac:dyDescent="0.3">
      <c r="B43" s="6"/>
      <c r="C43" s="16" t="s">
        <v>7</v>
      </c>
      <c r="D43" s="32">
        <f>SUM(D15,D27,D41)</f>
        <v>5381500</v>
      </c>
      <c r="E43" s="7"/>
      <c r="F43" s="7"/>
      <c r="G43" s="28"/>
      <c r="H43" s="8"/>
    </row>
    <row r="44" spans="2:8" ht="15" thickBot="1" x14ac:dyDescent="0.35">
      <c r="B44" s="18"/>
      <c r="C44" s="19"/>
      <c r="D44" s="30"/>
      <c r="E44" s="19"/>
      <c r="F44" s="19"/>
      <c r="G44" s="30"/>
      <c r="H44" s="20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scale="78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4"/>
  <sheetViews>
    <sheetView zoomScale="70" zoomScaleNormal="70" workbookViewId="0">
      <selection activeCell="C23" sqref="C23"/>
    </sheetView>
  </sheetViews>
  <sheetFormatPr defaultRowHeight="14.4" x14ac:dyDescent="0.3"/>
  <cols>
    <col min="1" max="1" width="3.6640625" style="2" customWidth="1"/>
    <col min="2" max="2" width="1.77734375" style="2" customWidth="1"/>
    <col min="3" max="3" width="29" style="2" bestFit="1" customWidth="1"/>
    <col min="4" max="4" width="17.5546875" style="21" customWidth="1"/>
    <col min="5" max="5" width="2.6640625" style="2" customWidth="1"/>
    <col min="6" max="6" width="36" style="2" bestFit="1" customWidth="1"/>
    <col min="7" max="7" width="15.88671875" style="21" customWidth="1"/>
    <col min="8" max="8" width="2" style="2" customWidth="1"/>
    <col min="9" max="16384" width="8.88671875" style="2"/>
  </cols>
  <sheetData>
    <row r="1" spans="2:8" ht="15" thickBot="1" x14ac:dyDescent="0.35"/>
    <row r="2" spans="2:8" x14ac:dyDescent="0.3">
      <c r="B2" s="3"/>
      <c r="C2" s="4"/>
      <c r="D2" s="22"/>
      <c r="E2" s="4"/>
      <c r="F2" s="4"/>
      <c r="G2" s="22"/>
      <c r="H2" s="5"/>
    </row>
    <row r="3" spans="2:8" x14ac:dyDescent="0.3">
      <c r="B3" s="6"/>
      <c r="C3" s="7" t="s">
        <v>97</v>
      </c>
      <c r="D3" s="24"/>
      <c r="E3" s="7"/>
      <c r="F3" s="9" t="s">
        <v>129</v>
      </c>
      <c r="G3" s="23">
        <f>D17</f>
        <v>2300</v>
      </c>
      <c r="H3" s="8"/>
    </row>
    <row r="4" spans="2:8" x14ac:dyDescent="0.3">
      <c r="B4" s="6"/>
      <c r="C4" s="7"/>
      <c r="D4" s="24"/>
      <c r="E4" s="7"/>
      <c r="F4" s="9" t="s">
        <v>108</v>
      </c>
      <c r="G4" s="23">
        <f>D17-G123</f>
        <v>550</v>
      </c>
      <c r="H4" s="8"/>
    </row>
    <row r="5" spans="2:8" ht="7.2" customHeight="1" x14ac:dyDescent="0.3">
      <c r="B5" s="6"/>
      <c r="C5" s="7"/>
      <c r="D5" s="24"/>
      <c r="E5" s="7"/>
      <c r="F5" s="7"/>
      <c r="G5" s="24"/>
      <c r="H5" s="8"/>
    </row>
    <row r="6" spans="2:8" x14ac:dyDescent="0.3">
      <c r="B6" s="6"/>
      <c r="C6" s="10" t="s">
        <v>16</v>
      </c>
      <c r="D6" s="31" t="s">
        <v>106</v>
      </c>
      <c r="E6" s="11"/>
      <c r="F6" s="12" t="s">
        <v>21</v>
      </c>
      <c r="G6" s="25" t="s">
        <v>107</v>
      </c>
      <c r="H6" s="8"/>
    </row>
    <row r="7" spans="2:8" x14ac:dyDescent="0.3">
      <c r="B7" s="6"/>
      <c r="C7" s="7"/>
      <c r="D7" s="24"/>
      <c r="E7" s="7"/>
      <c r="F7" s="7"/>
      <c r="G7" s="24"/>
      <c r="H7" s="8"/>
    </row>
    <row r="8" spans="2:8" x14ac:dyDescent="0.3">
      <c r="B8" s="6"/>
      <c r="C8" s="13" t="s">
        <v>100</v>
      </c>
      <c r="D8" s="27">
        <v>1000</v>
      </c>
      <c r="E8" s="7"/>
      <c r="F8" s="14" t="s">
        <v>25</v>
      </c>
      <c r="G8" s="26"/>
      <c r="H8" s="8"/>
    </row>
    <row r="9" spans="2:8" x14ac:dyDescent="0.3">
      <c r="B9" s="6"/>
      <c r="C9" s="13" t="s">
        <v>17</v>
      </c>
      <c r="D9" s="27">
        <v>100</v>
      </c>
      <c r="E9" s="7"/>
      <c r="F9" s="13" t="s">
        <v>28</v>
      </c>
      <c r="G9" s="27">
        <v>50</v>
      </c>
      <c r="H9" s="8"/>
    </row>
    <row r="10" spans="2:8" x14ac:dyDescent="0.3">
      <c r="B10" s="6"/>
      <c r="C10" s="13" t="s">
        <v>18</v>
      </c>
      <c r="D10" s="27">
        <v>200</v>
      </c>
      <c r="E10" s="7"/>
      <c r="F10" s="13" t="s">
        <v>26</v>
      </c>
      <c r="G10" s="27">
        <v>0</v>
      </c>
      <c r="H10" s="8"/>
    </row>
    <row r="11" spans="2:8" x14ac:dyDescent="0.3">
      <c r="B11" s="6"/>
      <c r="C11" s="13" t="s">
        <v>9</v>
      </c>
      <c r="D11" s="27">
        <v>200</v>
      </c>
      <c r="E11" s="7"/>
      <c r="F11" s="13" t="s">
        <v>27</v>
      </c>
      <c r="G11" s="27">
        <v>0</v>
      </c>
      <c r="H11" s="8"/>
    </row>
    <row r="12" spans="2:8" x14ac:dyDescent="0.3">
      <c r="B12" s="6"/>
      <c r="C12" s="13" t="s">
        <v>101</v>
      </c>
      <c r="D12" s="27">
        <v>0</v>
      </c>
      <c r="E12" s="7"/>
      <c r="F12" s="13" t="s">
        <v>29</v>
      </c>
      <c r="G12" s="27">
        <v>0</v>
      </c>
      <c r="H12" s="8"/>
    </row>
    <row r="13" spans="2:8" x14ac:dyDescent="0.3">
      <c r="B13" s="6"/>
      <c r="C13" s="13" t="s">
        <v>102</v>
      </c>
      <c r="D13" s="27">
        <v>0</v>
      </c>
      <c r="E13" s="7"/>
      <c r="F13" s="13" t="s">
        <v>122</v>
      </c>
      <c r="G13" s="27">
        <v>0</v>
      </c>
      <c r="H13" s="8"/>
    </row>
    <row r="14" spans="2:8" ht="15" thickBot="1" x14ac:dyDescent="0.35">
      <c r="B14" s="6"/>
      <c r="C14" s="13" t="s">
        <v>19</v>
      </c>
      <c r="D14" s="27">
        <v>500</v>
      </c>
      <c r="E14" s="7"/>
      <c r="F14" s="15" t="s">
        <v>117</v>
      </c>
      <c r="G14" s="23">
        <f>SUM(G9:G13)</f>
        <v>50</v>
      </c>
      <c r="H14" s="8"/>
    </row>
    <row r="15" spans="2:8" x14ac:dyDescent="0.3">
      <c r="B15" s="6"/>
      <c r="C15" s="13" t="s">
        <v>20</v>
      </c>
      <c r="D15" s="27">
        <v>300</v>
      </c>
      <c r="E15" s="7"/>
      <c r="F15" s="14" t="s">
        <v>37</v>
      </c>
      <c r="G15" s="26"/>
      <c r="H15" s="8"/>
    </row>
    <row r="16" spans="2:8" x14ac:dyDescent="0.3">
      <c r="B16" s="6"/>
      <c r="C16" s="7"/>
      <c r="D16" s="24"/>
      <c r="E16" s="7"/>
      <c r="F16" s="13" t="s">
        <v>14</v>
      </c>
      <c r="G16" s="27">
        <v>50</v>
      </c>
      <c r="H16" s="8"/>
    </row>
    <row r="17" spans="2:8" x14ac:dyDescent="0.3">
      <c r="B17" s="6"/>
      <c r="C17" s="16" t="s">
        <v>98</v>
      </c>
      <c r="D17" s="32">
        <f>SUM(D8:D15)</f>
        <v>2300</v>
      </c>
      <c r="E17" s="7"/>
      <c r="F17" s="13" t="s">
        <v>38</v>
      </c>
      <c r="G17" s="27">
        <v>0</v>
      </c>
      <c r="H17" s="8"/>
    </row>
    <row r="18" spans="2:8" ht="15" thickBot="1" x14ac:dyDescent="0.35">
      <c r="B18" s="6"/>
      <c r="C18" s="7"/>
      <c r="D18" s="24"/>
      <c r="E18" s="7"/>
      <c r="F18" s="15" t="s">
        <v>109</v>
      </c>
      <c r="G18" s="23">
        <f>SUM(G16:G17)</f>
        <v>50</v>
      </c>
      <c r="H18" s="8"/>
    </row>
    <row r="19" spans="2:8" x14ac:dyDescent="0.3">
      <c r="B19" s="6"/>
      <c r="C19" s="7"/>
      <c r="D19" s="24"/>
      <c r="E19" s="7"/>
      <c r="F19" s="14" t="s">
        <v>39</v>
      </c>
      <c r="G19" s="26"/>
      <c r="H19" s="8"/>
    </row>
    <row r="20" spans="2:8" x14ac:dyDescent="0.3">
      <c r="B20" s="6"/>
      <c r="C20" s="7"/>
      <c r="D20" s="24"/>
      <c r="E20" s="7"/>
      <c r="F20" s="13" t="s">
        <v>12</v>
      </c>
      <c r="G20" s="27">
        <v>0</v>
      </c>
      <c r="H20" s="8"/>
    </row>
    <row r="21" spans="2:8" x14ac:dyDescent="0.3">
      <c r="B21" s="6"/>
      <c r="C21" s="7"/>
      <c r="D21" s="24"/>
      <c r="E21" s="7"/>
      <c r="F21" s="13" t="s">
        <v>40</v>
      </c>
      <c r="G21" s="27">
        <v>0</v>
      </c>
      <c r="H21" s="8"/>
    </row>
    <row r="22" spans="2:8" x14ac:dyDescent="0.3">
      <c r="B22" s="6"/>
      <c r="C22" s="7"/>
      <c r="D22" s="24"/>
      <c r="E22" s="7"/>
      <c r="F22" s="13" t="s">
        <v>41</v>
      </c>
      <c r="G22" s="27">
        <v>100</v>
      </c>
      <c r="H22" s="8"/>
    </row>
    <row r="23" spans="2:8" x14ac:dyDescent="0.3">
      <c r="B23" s="6"/>
      <c r="C23" s="7"/>
      <c r="D23" s="24"/>
      <c r="E23" s="7"/>
      <c r="F23" s="13" t="s">
        <v>42</v>
      </c>
      <c r="G23" s="27">
        <v>0</v>
      </c>
      <c r="H23" s="8"/>
    </row>
    <row r="24" spans="2:8" x14ac:dyDescent="0.3">
      <c r="B24" s="6"/>
      <c r="C24" s="7"/>
      <c r="D24" s="24"/>
      <c r="E24" s="7"/>
      <c r="F24" s="13" t="s">
        <v>43</v>
      </c>
      <c r="G24" s="27">
        <v>0</v>
      </c>
      <c r="H24" s="8"/>
    </row>
    <row r="25" spans="2:8" ht="16.2" customHeight="1" thickBot="1" x14ac:dyDescent="0.35">
      <c r="B25" s="6"/>
      <c r="C25" s="7"/>
      <c r="D25" s="24"/>
      <c r="E25" s="7"/>
      <c r="F25" s="15" t="s">
        <v>110</v>
      </c>
      <c r="G25" s="23">
        <f>SUM(G20:G24)</f>
        <v>100</v>
      </c>
      <c r="H25" s="8"/>
    </row>
    <row r="26" spans="2:8" x14ac:dyDescent="0.3">
      <c r="B26" s="6"/>
      <c r="C26" s="7"/>
      <c r="D26" s="24"/>
      <c r="E26" s="7"/>
      <c r="F26" s="14" t="s">
        <v>64</v>
      </c>
      <c r="G26" s="26"/>
      <c r="H26" s="8"/>
    </row>
    <row r="27" spans="2:8" x14ac:dyDescent="0.3">
      <c r="B27" s="6"/>
      <c r="C27" s="7"/>
      <c r="D27" s="24"/>
      <c r="E27" s="7"/>
      <c r="F27" s="13" t="s">
        <v>103</v>
      </c>
      <c r="G27" s="27">
        <v>0</v>
      </c>
      <c r="H27" s="8"/>
    </row>
    <row r="28" spans="2:8" x14ac:dyDescent="0.3">
      <c r="B28" s="6"/>
      <c r="C28" s="7"/>
      <c r="D28" s="24"/>
      <c r="E28" s="7"/>
      <c r="F28" s="13" t="s">
        <v>104</v>
      </c>
      <c r="G28" s="27">
        <v>0</v>
      </c>
      <c r="H28" s="8"/>
    </row>
    <row r="29" spans="2:8" x14ac:dyDescent="0.3">
      <c r="B29" s="6"/>
      <c r="C29" s="7"/>
      <c r="D29" s="24"/>
      <c r="E29" s="7"/>
      <c r="F29" s="13" t="s">
        <v>105</v>
      </c>
      <c r="G29" s="27">
        <v>50</v>
      </c>
      <c r="H29" s="8"/>
    </row>
    <row r="30" spans="2:8" x14ac:dyDescent="0.3">
      <c r="B30" s="6"/>
      <c r="C30" s="7"/>
      <c r="D30" s="24"/>
      <c r="E30" s="7"/>
      <c r="F30" s="13" t="s">
        <v>65</v>
      </c>
      <c r="G30" s="27">
        <v>0</v>
      </c>
      <c r="H30" s="8"/>
    </row>
    <row r="31" spans="2:8" x14ac:dyDescent="0.3">
      <c r="B31" s="6"/>
      <c r="C31" s="7"/>
      <c r="D31" s="24"/>
      <c r="E31" s="7"/>
      <c r="F31" s="13" t="s">
        <v>66</v>
      </c>
      <c r="G31" s="27">
        <v>0</v>
      </c>
      <c r="H31" s="8"/>
    </row>
    <row r="32" spans="2:8" ht="15" thickBot="1" x14ac:dyDescent="0.35">
      <c r="B32" s="6"/>
      <c r="C32" s="7"/>
      <c r="D32" s="24"/>
      <c r="E32" s="7"/>
      <c r="F32" s="15" t="s">
        <v>120</v>
      </c>
      <c r="G32" s="23">
        <f>SUM(G27:G31)</f>
        <v>50</v>
      </c>
      <c r="H32" s="8"/>
    </row>
    <row r="33" spans="2:8" x14ac:dyDescent="0.3">
      <c r="B33" s="6"/>
      <c r="C33" s="7"/>
      <c r="D33" s="24"/>
      <c r="E33" s="7"/>
      <c r="F33" s="14" t="s">
        <v>44</v>
      </c>
      <c r="G33" s="26"/>
      <c r="H33" s="8"/>
    </row>
    <row r="34" spans="2:8" x14ac:dyDescent="0.3">
      <c r="B34" s="6"/>
      <c r="C34" s="7"/>
      <c r="D34" s="24"/>
      <c r="E34" s="7"/>
      <c r="F34" s="13" t="s">
        <v>11</v>
      </c>
      <c r="G34" s="27">
        <v>100</v>
      </c>
      <c r="H34" s="8"/>
    </row>
    <row r="35" spans="2:8" x14ac:dyDescent="0.3">
      <c r="B35" s="6"/>
      <c r="C35" s="7"/>
      <c r="D35" s="24"/>
      <c r="E35" s="7"/>
      <c r="F35" s="13" t="s">
        <v>45</v>
      </c>
      <c r="G35" s="27">
        <v>0</v>
      </c>
      <c r="H35" s="8"/>
    </row>
    <row r="36" spans="2:8" x14ac:dyDescent="0.3">
      <c r="B36" s="6"/>
      <c r="C36" s="7"/>
      <c r="D36" s="24"/>
      <c r="E36" s="7"/>
      <c r="F36" s="13" t="s">
        <v>130</v>
      </c>
      <c r="G36" s="27">
        <v>0</v>
      </c>
      <c r="H36" s="8"/>
    </row>
    <row r="37" spans="2:8" x14ac:dyDescent="0.3">
      <c r="B37" s="6"/>
      <c r="C37" s="7"/>
      <c r="D37" s="24"/>
      <c r="E37" s="7"/>
      <c r="F37" s="13" t="s">
        <v>46</v>
      </c>
      <c r="G37" s="27">
        <v>0</v>
      </c>
      <c r="H37" s="8"/>
    </row>
    <row r="38" spans="2:8" x14ac:dyDescent="0.3">
      <c r="B38" s="6"/>
      <c r="C38" s="7"/>
      <c r="D38" s="24"/>
      <c r="E38" s="7"/>
      <c r="F38" s="13" t="s">
        <v>47</v>
      </c>
      <c r="G38" s="27">
        <v>0</v>
      </c>
      <c r="H38" s="8"/>
    </row>
    <row r="39" spans="2:8" x14ac:dyDescent="0.3">
      <c r="B39" s="6"/>
      <c r="C39" s="7"/>
      <c r="D39" s="24"/>
      <c r="E39" s="7"/>
      <c r="F39" s="13" t="s">
        <v>48</v>
      </c>
      <c r="G39" s="27">
        <v>0</v>
      </c>
      <c r="H39" s="8"/>
    </row>
    <row r="40" spans="2:8" x14ac:dyDescent="0.3">
      <c r="B40" s="6"/>
      <c r="C40" s="7"/>
      <c r="D40" s="24"/>
      <c r="E40" s="7"/>
      <c r="F40" s="13" t="s">
        <v>49</v>
      </c>
      <c r="G40" s="27">
        <v>0</v>
      </c>
      <c r="H40" s="8"/>
    </row>
    <row r="41" spans="2:8" x14ac:dyDescent="0.3">
      <c r="B41" s="6"/>
      <c r="C41" s="7"/>
      <c r="D41" s="24"/>
      <c r="E41" s="7"/>
      <c r="F41" s="13" t="s">
        <v>10</v>
      </c>
      <c r="G41" s="27">
        <v>0</v>
      </c>
      <c r="H41" s="8"/>
    </row>
    <row r="42" spans="2:8" x14ac:dyDescent="0.3">
      <c r="B42" s="6"/>
      <c r="C42" s="7"/>
      <c r="D42" s="24"/>
      <c r="E42" s="7"/>
      <c r="F42" s="13" t="s">
        <v>122</v>
      </c>
      <c r="G42" s="27">
        <v>0</v>
      </c>
      <c r="H42" s="8"/>
    </row>
    <row r="43" spans="2:8" ht="15" thickBot="1" x14ac:dyDescent="0.35">
      <c r="B43" s="6"/>
      <c r="C43" s="7"/>
      <c r="D43" s="24"/>
      <c r="E43" s="7"/>
      <c r="F43" s="15" t="s">
        <v>111</v>
      </c>
      <c r="G43" s="23">
        <f>SUM(G34:G42)</f>
        <v>100</v>
      </c>
      <c r="H43" s="8"/>
    </row>
    <row r="44" spans="2:8" x14ac:dyDescent="0.3">
      <c r="B44" s="6"/>
      <c r="C44" s="7"/>
      <c r="D44" s="24"/>
      <c r="E44" s="7"/>
      <c r="F44" s="14" t="s">
        <v>50</v>
      </c>
      <c r="G44" s="26"/>
      <c r="H44" s="8"/>
    </row>
    <row r="45" spans="2:8" x14ac:dyDescent="0.3">
      <c r="B45" s="6"/>
      <c r="C45" s="7"/>
      <c r="D45" s="24"/>
      <c r="E45" s="7"/>
      <c r="F45" s="13" t="s">
        <v>51</v>
      </c>
      <c r="G45" s="27">
        <v>200</v>
      </c>
      <c r="H45" s="8"/>
    </row>
    <row r="46" spans="2:8" x14ac:dyDescent="0.3">
      <c r="B46" s="6"/>
      <c r="C46" s="7"/>
      <c r="D46" s="24"/>
      <c r="E46" s="7"/>
      <c r="F46" s="13" t="s">
        <v>52</v>
      </c>
      <c r="G46" s="27">
        <v>0</v>
      </c>
      <c r="H46" s="8"/>
    </row>
    <row r="47" spans="2:8" x14ac:dyDescent="0.3">
      <c r="B47" s="6"/>
      <c r="C47" s="7"/>
      <c r="D47" s="24"/>
      <c r="E47" s="7"/>
      <c r="F47" s="13" t="s">
        <v>53</v>
      </c>
      <c r="G47" s="27">
        <v>0</v>
      </c>
      <c r="H47" s="8"/>
    </row>
    <row r="48" spans="2:8" x14ac:dyDescent="0.3">
      <c r="B48" s="6"/>
      <c r="C48" s="7"/>
      <c r="D48" s="24"/>
      <c r="E48" s="7"/>
      <c r="F48" s="13" t="s">
        <v>54</v>
      </c>
      <c r="G48" s="27">
        <v>0</v>
      </c>
      <c r="H48" s="8"/>
    </row>
    <row r="49" spans="2:8" x14ac:dyDescent="0.3">
      <c r="B49" s="6"/>
      <c r="C49" s="7"/>
      <c r="D49" s="24"/>
      <c r="E49" s="7"/>
      <c r="F49" s="13" t="s">
        <v>55</v>
      </c>
      <c r="G49" s="27">
        <v>0</v>
      </c>
      <c r="H49" s="8"/>
    </row>
    <row r="50" spans="2:8" x14ac:dyDescent="0.3">
      <c r="B50" s="6"/>
      <c r="C50" s="7"/>
      <c r="D50" s="24"/>
      <c r="E50" s="7"/>
      <c r="F50" s="13" t="s">
        <v>56</v>
      </c>
      <c r="G50" s="27">
        <v>0</v>
      </c>
      <c r="H50" s="8"/>
    </row>
    <row r="51" spans="2:8" ht="15" thickBot="1" x14ac:dyDescent="0.35">
      <c r="B51" s="6"/>
      <c r="C51" s="7"/>
      <c r="D51" s="24"/>
      <c r="E51" s="7"/>
      <c r="F51" s="15" t="s">
        <v>13</v>
      </c>
      <c r="G51" s="23">
        <f>SUM(G45:G50)</f>
        <v>200</v>
      </c>
      <c r="H51" s="8"/>
    </row>
    <row r="52" spans="2:8" x14ac:dyDescent="0.3">
      <c r="B52" s="6"/>
      <c r="C52" s="7"/>
      <c r="D52" s="24"/>
      <c r="E52" s="7"/>
      <c r="F52" s="14" t="s">
        <v>57</v>
      </c>
      <c r="G52" s="26"/>
      <c r="H52" s="8"/>
    </row>
    <row r="53" spans="2:8" x14ac:dyDescent="0.3">
      <c r="B53" s="6"/>
      <c r="C53" s="7"/>
      <c r="D53" s="24"/>
      <c r="E53" s="7"/>
      <c r="F53" s="13" t="s">
        <v>58</v>
      </c>
      <c r="G53" s="27">
        <v>300</v>
      </c>
      <c r="H53" s="8"/>
    </row>
    <row r="54" spans="2:8" x14ac:dyDescent="0.3">
      <c r="B54" s="6"/>
      <c r="C54" s="7"/>
      <c r="D54" s="24"/>
      <c r="E54" s="7"/>
      <c r="F54" s="13" t="s">
        <v>59</v>
      </c>
      <c r="G54" s="27">
        <v>0</v>
      </c>
      <c r="H54" s="8"/>
    </row>
    <row r="55" spans="2:8" x14ac:dyDescent="0.3">
      <c r="B55" s="6"/>
      <c r="C55" s="7"/>
      <c r="D55" s="24"/>
      <c r="E55" s="7"/>
      <c r="F55" s="13" t="s">
        <v>60</v>
      </c>
      <c r="G55" s="27">
        <v>0</v>
      </c>
      <c r="H55" s="8"/>
    </row>
    <row r="56" spans="2:8" x14ac:dyDescent="0.3">
      <c r="B56" s="6"/>
      <c r="C56" s="7"/>
      <c r="D56" s="24"/>
      <c r="E56" s="7"/>
      <c r="F56" s="13" t="s">
        <v>61</v>
      </c>
      <c r="G56" s="27">
        <v>0</v>
      </c>
      <c r="H56" s="8"/>
    </row>
    <row r="57" spans="2:8" x14ac:dyDescent="0.3">
      <c r="B57" s="6"/>
      <c r="C57" s="7"/>
      <c r="D57" s="24"/>
      <c r="E57" s="7"/>
      <c r="F57" s="13" t="s">
        <v>62</v>
      </c>
      <c r="G57" s="27">
        <v>0</v>
      </c>
      <c r="H57" s="8"/>
    </row>
    <row r="58" spans="2:8" x14ac:dyDescent="0.3">
      <c r="B58" s="6"/>
      <c r="C58" s="7"/>
      <c r="D58" s="24"/>
      <c r="E58" s="7"/>
      <c r="F58" s="13" t="s">
        <v>63</v>
      </c>
      <c r="G58" s="27">
        <v>0</v>
      </c>
      <c r="H58" s="8"/>
    </row>
    <row r="59" spans="2:8" x14ac:dyDescent="0.3">
      <c r="B59" s="6"/>
      <c r="C59" s="7"/>
      <c r="D59" s="24"/>
      <c r="E59" s="7"/>
      <c r="F59" s="13" t="s">
        <v>13</v>
      </c>
      <c r="G59" s="27">
        <v>0</v>
      </c>
      <c r="H59" s="8"/>
    </row>
    <row r="60" spans="2:8" x14ac:dyDescent="0.3">
      <c r="B60" s="6"/>
      <c r="C60" s="7"/>
      <c r="D60" s="24"/>
      <c r="E60" s="7"/>
      <c r="F60" s="13" t="s">
        <v>56</v>
      </c>
      <c r="G60" s="27">
        <v>0</v>
      </c>
      <c r="H60" s="8"/>
    </row>
    <row r="61" spans="2:8" ht="15" thickBot="1" x14ac:dyDescent="0.35">
      <c r="B61" s="6"/>
      <c r="C61" s="7"/>
      <c r="D61" s="24"/>
      <c r="E61" s="7"/>
      <c r="F61" s="15" t="s">
        <v>112</v>
      </c>
      <c r="G61" s="23">
        <f>SUM(G53:G60)</f>
        <v>300</v>
      </c>
      <c r="H61" s="8"/>
    </row>
    <row r="62" spans="2:8" x14ac:dyDescent="0.3">
      <c r="B62" s="6"/>
      <c r="C62" s="7"/>
      <c r="D62" s="24"/>
      <c r="E62" s="7"/>
      <c r="F62" s="14" t="s">
        <v>76</v>
      </c>
      <c r="G62" s="26"/>
      <c r="H62" s="8"/>
    </row>
    <row r="63" spans="2:8" x14ac:dyDescent="0.3">
      <c r="B63" s="6"/>
      <c r="C63" s="7"/>
      <c r="D63" s="24"/>
      <c r="E63" s="7"/>
      <c r="F63" s="13" t="s">
        <v>77</v>
      </c>
      <c r="G63" s="27">
        <v>200</v>
      </c>
      <c r="H63" s="8"/>
    </row>
    <row r="64" spans="2:8" x14ac:dyDescent="0.3">
      <c r="B64" s="6"/>
      <c r="C64" s="7"/>
      <c r="D64" s="24"/>
      <c r="E64" s="7"/>
      <c r="F64" s="13" t="s">
        <v>78</v>
      </c>
      <c r="G64" s="27">
        <v>0</v>
      </c>
      <c r="H64" s="8"/>
    </row>
    <row r="65" spans="2:8" x14ac:dyDescent="0.3">
      <c r="B65" s="6"/>
      <c r="C65" s="7"/>
      <c r="D65" s="24"/>
      <c r="E65" s="7"/>
      <c r="F65" s="13" t="s">
        <v>79</v>
      </c>
      <c r="G65" s="27">
        <v>0</v>
      </c>
      <c r="H65" s="8"/>
    </row>
    <row r="66" spans="2:8" x14ac:dyDescent="0.3">
      <c r="B66" s="6"/>
      <c r="C66" s="7"/>
      <c r="D66" s="24"/>
      <c r="E66" s="7"/>
      <c r="F66" s="13" t="s">
        <v>80</v>
      </c>
      <c r="G66" s="27">
        <v>0</v>
      </c>
      <c r="H66" s="8"/>
    </row>
    <row r="67" spans="2:8" x14ac:dyDescent="0.3">
      <c r="B67" s="6"/>
      <c r="C67" s="7"/>
      <c r="D67" s="24"/>
      <c r="E67" s="7"/>
      <c r="F67" s="13" t="s">
        <v>81</v>
      </c>
      <c r="G67" s="27">
        <v>0</v>
      </c>
      <c r="H67" s="8"/>
    </row>
    <row r="68" spans="2:8" x14ac:dyDescent="0.3">
      <c r="B68" s="6"/>
      <c r="C68" s="7"/>
      <c r="D68" s="24"/>
      <c r="E68" s="7"/>
      <c r="F68" s="13" t="s">
        <v>56</v>
      </c>
      <c r="G68" s="27">
        <v>0</v>
      </c>
      <c r="H68" s="8"/>
    </row>
    <row r="69" spans="2:8" ht="15" thickBot="1" x14ac:dyDescent="0.35">
      <c r="B69" s="6"/>
      <c r="C69" s="7"/>
      <c r="D69" s="24"/>
      <c r="E69" s="7"/>
      <c r="F69" s="15" t="s">
        <v>113</v>
      </c>
      <c r="G69" s="23">
        <f>SUM(G63:G68)</f>
        <v>200</v>
      </c>
      <c r="H69" s="8"/>
    </row>
    <row r="70" spans="2:8" x14ac:dyDescent="0.3">
      <c r="B70" s="6"/>
      <c r="C70" s="7"/>
      <c r="D70" s="24"/>
      <c r="E70" s="7"/>
      <c r="F70" s="14" t="s">
        <v>82</v>
      </c>
      <c r="G70" s="26"/>
      <c r="H70" s="8"/>
    </row>
    <row r="71" spans="2:8" x14ac:dyDescent="0.3">
      <c r="B71" s="6"/>
      <c r="C71" s="7"/>
      <c r="D71" s="24"/>
      <c r="E71" s="7"/>
      <c r="F71" s="13" t="s">
        <v>141</v>
      </c>
      <c r="G71" s="27">
        <v>50</v>
      </c>
      <c r="H71" s="8"/>
    </row>
    <row r="72" spans="2:8" x14ac:dyDescent="0.3">
      <c r="B72" s="6"/>
      <c r="C72" s="7"/>
      <c r="D72" s="24"/>
      <c r="E72" s="7"/>
      <c r="F72" s="13" t="s">
        <v>142</v>
      </c>
      <c r="G72" s="27">
        <v>50</v>
      </c>
      <c r="H72" s="8"/>
    </row>
    <row r="73" spans="2:8" x14ac:dyDescent="0.3">
      <c r="B73" s="6"/>
      <c r="C73" s="7"/>
      <c r="D73" s="24"/>
      <c r="E73" s="7"/>
      <c r="F73" s="13" t="s">
        <v>83</v>
      </c>
      <c r="G73" s="27">
        <v>50</v>
      </c>
      <c r="H73" s="8"/>
    </row>
    <row r="74" spans="2:8" x14ac:dyDescent="0.3">
      <c r="B74" s="6"/>
      <c r="C74" s="7"/>
      <c r="D74" s="24"/>
      <c r="E74" s="7"/>
      <c r="F74" s="13" t="s">
        <v>84</v>
      </c>
      <c r="G74" s="27">
        <v>0</v>
      </c>
      <c r="H74" s="8"/>
    </row>
    <row r="75" spans="2:8" x14ac:dyDescent="0.3">
      <c r="B75" s="6"/>
      <c r="C75" s="7"/>
      <c r="D75" s="24"/>
      <c r="E75" s="7"/>
      <c r="F75" s="13" t="s">
        <v>85</v>
      </c>
      <c r="G75" s="27">
        <v>0</v>
      </c>
      <c r="H75" s="8"/>
    </row>
    <row r="76" spans="2:8" x14ac:dyDescent="0.3">
      <c r="B76" s="6"/>
      <c r="C76" s="7"/>
      <c r="D76" s="24"/>
      <c r="E76" s="7"/>
      <c r="F76" s="13" t="s">
        <v>86</v>
      </c>
      <c r="G76" s="27">
        <v>0</v>
      </c>
      <c r="H76" s="8"/>
    </row>
    <row r="77" spans="2:8" x14ac:dyDescent="0.3">
      <c r="B77" s="6"/>
      <c r="C77" s="7"/>
      <c r="D77" s="24"/>
      <c r="E77" s="7"/>
      <c r="F77" s="13" t="s">
        <v>87</v>
      </c>
      <c r="G77" s="27">
        <v>0</v>
      </c>
      <c r="H77" s="8"/>
    </row>
    <row r="78" spans="2:8" x14ac:dyDescent="0.3">
      <c r="B78" s="6"/>
      <c r="C78" s="7"/>
      <c r="D78" s="24"/>
      <c r="E78" s="7"/>
      <c r="F78" s="13" t="s">
        <v>88</v>
      </c>
      <c r="G78" s="27">
        <v>0</v>
      </c>
      <c r="H78" s="8"/>
    </row>
    <row r="79" spans="2:8" x14ac:dyDescent="0.3">
      <c r="B79" s="6"/>
      <c r="C79" s="7"/>
      <c r="D79" s="24"/>
      <c r="E79" s="7"/>
      <c r="F79" s="13" t="s">
        <v>56</v>
      </c>
      <c r="G79" s="27">
        <v>0</v>
      </c>
      <c r="H79" s="8"/>
    </row>
    <row r="80" spans="2:8" ht="15" thickBot="1" x14ac:dyDescent="0.35">
      <c r="B80" s="6"/>
      <c r="C80" s="7"/>
      <c r="D80" s="24"/>
      <c r="E80" s="7"/>
      <c r="F80" s="15" t="s">
        <v>114</v>
      </c>
      <c r="G80" s="23">
        <f>SUM(G73:G79)</f>
        <v>50</v>
      </c>
      <c r="H80" s="8"/>
    </row>
    <row r="81" spans="2:8" x14ac:dyDescent="0.3">
      <c r="B81" s="6"/>
      <c r="C81" s="7"/>
      <c r="D81" s="24"/>
      <c r="E81" s="7"/>
      <c r="F81" s="14" t="s">
        <v>89</v>
      </c>
      <c r="G81" s="26"/>
      <c r="H81" s="8"/>
    </row>
    <row r="82" spans="2:8" x14ac:dyDescent="0.3">
      <c r="B82" s="6"/>
      <c r="C82" s="7"/>
      <c r="D82" s="24"/>
      <c r="E82" s="7"/>
      <c r="F82" s="13" t="s">
        <v>90</v>
      </c>
      <c r="G82" s="27">
        <v>400</v>
      </c>
      <c r="H82" s="8"/>
    </row>
    <row r="83" spans="2:8" x14ac:dyDescent="0.3">
      <c r="B83" s="6"/>
      <c r="C83" s="7"/>
      <c r="D83" s="24"/>
      <c r="E83" s="7"/>
      <c r="F83" s="13" t="s">
        <v>91</v>
      </c>
      <c r="G83" s="27">
        <v>0</v>
      </c>
      <c r="H83" s="8"/>
    </row>
    <row r="84" spans="2:8" x14ac:dyDescent="0.3">
      <c r="B84" s="6"/>
      <c r="C84" s="7"/>
      <c r="D84" s="24"/>
      <c r="E84" s="7"/>
      <c r="F84" s="13" t="s">
        <v>92</v>
      </c>
      <c r="G84" s="27">
        <v>0</v>
      </c>
      <c r="H84" s="8"/>
    </row>
    <row r="85" spans="2:8" x14ac:dyDescent="0.3">
      <c r="B85" s="6"/>
      <c r="C85" s="7"/>
      <c r="D85" s="24"/>
      <c r="E85" s="7"/>
      <c r="F85" s="13" t="s">
        <v>93</v>
      </c>
      <c r="G85" s="27">
        <v>0</v>
      </c>
      <c r="H85" s="8"/>
    </row>
    <row r="86" spans="2:8" x14ac:dyDescent="0.3">
      <c r="B86" s="6"/>
      <c r="C86" s="7"/>
      <c r="D86" s="24"/>
      <c r="E86" s="7"/>
      <c r="F86" s="13" t="s">
        <v>94</v>
      </c>
      <c r="G86" s="27">
        <v>0</v>
      </c>
      <c r="H86" s="8"/>
    </row>
    <row r="87" spans="2:8" x14ac:dyDescent="0.3">
      <c r="B87" s="6"/>
      <c r="C87" s="7"/>
      <c r="D87" s="24"/>
      <c r="E87" s="7"/>
      <c r="F87" s="13" t="s">
        <v>95</v>
      </c>
      <c r="G87" s="27">
        <v>0</v>
      </c>
      <c r="H87" s="8"/>
    </row>
    <row r="88" spans="2:8" x14ac:dyDescent="0.3">
      <c r="B88" s="6"/>
      <c r="C88" s="7"/>
      <c r="D88" s="24"/>
      <c r="E88" s="7"/>
      <c r="F88" s="13" t="s">
        <v>96</v>
      </c>
      <c r="G88" s="27">
        <v>0</v>
      </c>
      <c r="H88" s="8"/>
    </row>
    <row r="89" spans="2:8" ht="15" thickBot="1" x14ac:dyDescent="0.35">
      <c r="B89" s="6"/>
      <c r="C89" s="7"/>
      <c r="D89" s="24"/>
      <c r="E89" s="7"/>
      <c r="F89" s="15" t="s">
        <v>115</v>
      </c>
      <c r="G89" s="23">
        <f>SUM(G82:G88)</f>
        <v>400</v>
      </c>
      <c r="H89" s="8"/>
    </row>
    <row r="90" spans="2:8" x14ac:dyDescent="0.3">
      <c r="B90" s="6"/>
      <c r="C90" s="7"/>
      <c r="D90" s="24"/>
      <c r="E90" s="7"/>
      <c r="F90" s="14" t="s">
        <v>24</v>
      </c>
      <c r="G90" s="26"/>
      <c r="H90" s="8"/>
    </row>
    <row r="91" spans="2:8" x14ac:dyDescent="0.3">
      <c r="B91" s="6"/>
      <c r="C91" s="7"/>
      <c r="D91" s="24"/>
      <c r="E91" s="7"/>
      <c r="F91" s="13" t="s">
        <v>123</v>
      </c>
      <c r="G91" s="27">
        <v>100</v>
      </c>
      <c r="H91" s="8"/>
    </row>
    <row r="92" spans="2:8" x14ac:dyDescent="0.3">
      <c r="B92" s="6"/>
      <c r="C92" s="7"/>
      <c r="D92" s="24"/>
      <c r="E92" s="7"/>
      <c r="F92" s="13" t="s">
        <v>126</v>
      </c>
      <c r="G92" s="27">
        <v>0</v>
      </c>
      <c r="H92" s="8"/>
    </row>
    <row r="93" spans="2:8" x14ac:dyDescent="0.3">
      <c r="B93" s="6"/>
      <c r="C93" s="7"/>
      <c r="D93" s="24"/>
      <c r="E93" s="7"/>
      <c r="F93" s="13" t="s">
        <v>122</v>
      </c>
      <c r="G93" s="27">
        <v>0</v>
      </c>
      <c r="H93" s="8"/>
    </row>
    <row r="94" spans="2:8" ht="15" thickBot="1" x14ac:dyDescent="0.35">
      <c r="B94" s="6"/>
      <c r="C94" s="7"/>
      <c r="D94" s="24"/>
      <c r="E94" s="7"/>
      <c r="F94" s="15" t="s">
        <v>116</v>
      </c>
      <c r="G94" s="23">
        <f>SUM(G91:G93)</f>
        <v>100</v>
      </c>
      <c r="H94" s="8"/>
    </row>
    <row r="95" spans="2:8" x14ac:dyDescent="0.3">
      <c r="B95" s="6"/>
      <c r="C95" s="7"/>
      <c r="D95" s="24"/>
      <c r="E95" s="7"/>
      <c r="F95" s="14" t="s">
        <v>30</v>
      </c>
      <c r="G95" s="26"/>
      <c r="H95" s="8"/>
    </row>
    <row r="96" spans="2:8" x14ac:dyDescent="0.3">
      <c r="B96" s="6"/>
      <c r="C96" s="7"/>
      <c r="D96" s="24"/>
      <c r="E96" s="7"/>
      <c r="F96" s="13" t="s">
        <v>31</v>
      </c>
      <c r="G96" s="27">
        <v>25</v>
      </c>
      <c r="H96" s="8"/>
    </row>
    <row r="97" spans="2:8" x14ac:dyDescent="0.3">
      <c r="B97" s="6"/>
      <c r="C97" s="7"/>
      <c r="D97" s="24"/>
      <c r="E97" s="7"/>
      <c r="F97" s="13" t="s">
        <v>32</v>
      </c>
      <c r="G97" s="27">
        <v>0</v>
      </c>
      <c r="H97" s="8"/>
    </row>
    <row r="98" spans="2:8" x14ac:dyDescent="0.3">
      <c r="B98" s="6"/>
      <c r="C98" s="7"/>
      <c r="D98" s="24"/>
      <c r="E98" s="7"/>
      <c r="F98" s="13" t="s">
        <v>33</v>
      </c>
      <c r="G98" s="27">
        <v>0</v>
      </c>
      <c r="H98" s="8"/>
    </row>
    <row r="99" spans="2:8" x14ac:dyDescent="0.3">
      <c r="B99" s="6"/>
      <c r="C99" s="7"/>
      <c r="D99" s="24"/>
      <c r="E99" s="7"/>
      <c r="F99" s="13" t="s">
        <v>34</v>
      </c>
      <c r="G99" s="27">
        <v>0</v>
      </c>
      <c r="H99" s="8"/>
    </row>
    <row r="100" spans="2:8" x14ac:dyDescent="0.3">
      <c r="B100" s="6"/>
      <c r="C100" s="7"/>
      <c r="D100" s="24"/>
      <c r="E100" s="7"/>
      <c r="F100" s="13" t="s">
        <v>35</v>
      </c>
      <c r="G100" s="27">
        <v>0</v>
      </c>
      <c r="H100" s="8"/>
    </row>
    <row r="101" spans="2:8" x14ac:dyDescent="0.3">
      <c r="B101" s="6"/>
      <c r="C101" s="7"/>
      <c r="D101" s="24"/>
      <c r="E101" s="7"/>
      <c r="F101" s="13" t="s">
        <v>36</v>
      </c>
      <c r="G101" s="27">
        <v>0</v>
      </c>
      <c r="H101" s="8"/>
    </row>
    <row r="102" spans="2:8" ht="15" thickBot="1" x14ac:dyDescent="0.35">
      <c r="B102" s="6"/>
      <c r="C102" s="7"/>
      <c r="D102" s="24"/>
      <c r="E102" s="7"/>
      <c r="F102" s="15" t="s">
        <v>118</v>
      </c>
      <c r="G102" s="23">
        <f>SUM(G96:G101)</f>
        <v>25</v>
      </c>
      <c r="H102" s="8"/>
    </row>
    <row r="103" spans="2:8" x14ac:dyDescent="0.3">
      <c r="B103" s="6"/>
      <c r="C103" s="7"/>
      <c r="D103" s="24"/>
      <c r="E103" s="7"/>
      <c r="F103" s="14" t="s">
        <v>73</v>
      </c>
      <c r="G103" s="26"/>
      <c r="H103" s="8"/>
    </row>
    <row r="104" spans="2:8" x14ac:dyDescent="0.3">
      <c r="B104" s="6"/>
      <c r="C104" s="7"/>
      <c r="D104" s="24"/>
      <c r="E104" s="7"/>
      <c r="F104" s="13" t="s">
        <v>74</v>
      </c>
      <c r="G104" s="27">
        <v>25</v>
      </c>
      <c r="H104" s="8"/>
    </row>
    <row r="105" spans="2:8" x14ac:dyDescent="0.3">
      <c r="B105" s="6"/>
      <c r="C105" s="7"/>
      <c r="D105" s="24"/>
      <c r="E105" s="7"/>
      <c r="F105" s="13" t="s">
        <v>127</v>
      </c>
      <c r="G105" s="27">
        <v>0</v>
      </c>
      <c r="H105" s="8"/>
    </row>
    <row r="106" spans="2:8" x14ac:dyDescent="0.3">
      <c r="B106" s="6"/>
      <c r="C106" s="7"/>
      <c r="D106" s="24"/>
      <c r="E106" s="7"/>
      <c r="F106" s="13" t="s">
        <v>75</v>
      </c>
      <c r="G106" s="27">
        <v>0</v>
      </c>
      <c r="H106" s="8"/>
    </row>
    <row r="107" spans="2:8" x14ac:dyDescent="0.3">
      <c r="B107" s="6"/>
      <c r="C107" s="7"/>
      <c r="D107" s="24"/>
      <c r="E107" s="7"/>
      <c r="F107" s="13" t="s">
        <v>56</v>
      </c>
      <c r="G107" s="27">
        <v>0</v>
      </c>
      <c r="H107" s="8"/>
    </row>
    <row r="108" spans="2:8" ht="15" thickBot="1" x14ac:dyDescent="0.35">
      <c r="B108" s="6"/>
      <c r="C108" s="7"/>
      <c r="D108" s="24"/>
      <c r="E108" s="7"/>
      <c r="F108" s="15" t="s">
        <v>128</v>
      </c>
      <c r="G108" s="23">
        <f>SUM(G104:G107)</f>
        <v>25</v>
      </c>
      <c r="H108" s="8"/>
    </row>
    <row r="109" spans="2:8" x14ac:dyDescent="0.3">
      <c r="B109" s="6"/>
      <c r="C109" s="7"/>
      <c r="D109" s="24"/>
      <c r="E109" s="7"/>
      <c r="F109" s="14" t="s">
        <v>22</v>
      </c>
      <c r="G109" s="26"/>
      <c r="H109" s="8"/>
    </row>
    <row r="110" spans="2:8" x14ac:dyDescent="0.3">
      <c r="B110" s="6"/>
      <c r="C110" s="7"/>
      <c r="D110" s="24"/>
      <c r="E110" s="7"/>
      <c r="F110" s="13" t="s">
        <v>124</v>
      </c>
      <c r="G110" s="27">
        <v>50</v>
      </c>
      <c r="H110" s="8"/>
    </row>
    <row r="111" spans="2:8" x14ac:dyDescent="0.3">
      <c r="B111" s="6"/>
      <c r="C111" s="7"/>
      <c r="D111" s="24"/>
      <c r="E111" s="7"/>
      <c r="F111" s="13" t="s">
        <v>125</v>
      </c>
      <c r="G111" s="27">
        <v>0</v>
      </c>
      <c r="H111" s="8"/>
    </row>
    <row r="112" spans="2:8" x14ac:dyDescent="0.3">
      <c r="B112" s="6"/>
      <c r="C112" s="7"/>
      <c r="D112" s="24"/>
      <c r="E112" s="7"/>
      <c r="F112" s="13" t="s">
        <v>23</v>
      </c>
      <c r="G112" s="27">
        <v>0</v>
      </c>
      <c r="H112" s="8"/>
    </row>
    <row r="113" spans="2:8" x14ac:dyDescent="0.3">
      <c r="B113" s="6"/>
      <c r="C113" s="7"/>
      <c r="D113" s="24"/>
      <c r="E113" s="7"/>
      <c r="F113" s="13" t="s">
        <v>122</v>
      </c>
      <c r="G113" s="27">
        <v>0</v>
      </c>
      <c r="H113" s="8"/>
    </row>
    <row r="114" spans="2:8" ht="15" thickBot="1" x14ac:dyDescent="0.35">
      <c r="B114" s="6"/>
      <c r="C114" s="7"/>
      <c r="D114" s="24"/>
      <c r="E114" s="7"/>
      <c r="F114" s="15" t="s">
        <v>119</v>
      </c>
      <c r="G114" s="23">
        <f>SUM(G110:G113)</f>
        <v>50</v>
      </c>
      <c r="H114" s="8"/>
    </row>
    <row r="115" spans="2:8" x14ac:dyDescent="0.3">
      <c r="B115" s="6"/>
      <c r="C115" s="7"/>
      <c r="D115" s="24"/>
      <c r="E115" s="7"/>
      <c r="F115" s="14" t="s">
        <v>67</v>
      </c>
      <c r="G115" s="26"/>
      <c r="H115" s="8"/>
    </row>
    <row r="116" spans="2:8" x14ac:dyDescent="0.3">
      <c r="B116" s="6"/>
      <c r="C116" s="7"/>
      <c r="D116" s="24"/>
      <c r="E116" s="7"/>
      <c r="F116" s="13" t="s">
        <v>68</v>
      </c>
      <c r="G116" s="27">
        <v>50</v>
      </c>
      <c r="H116" s="8"/>
    </row>
    <row r="117" spans="2:8" x14ac:dyDescent="0.3">
      <c r="B117" s="6"/>
      <c r="C117" s="7"/>
      <c r="D117" s="24"/>
      <c r="E117" s="7"/>
      <c r="F117" s="13" t="s">
        <v>69</v>
      </c>
      <c r="G117" s="27">
        <v>0</v>
      </c>
      <c r="H117" s="8"/>
    </row>
    <row r="118" spans="2:8" x14ac:dyDescent="0.3">
      <c r="B118" s="6"/>
      <c r="C118" s="7"/>
      <c r="D118" s="24"/>
      <c r="E118" s="7"/>
      <c r="F118" s="13" t="s">
        <v>70</v>
      </c>
      <c r="G118" s="27">
        <v>0</v>
      </c>
      <c r="H118" s="8"/>
    </row>
    <row r="119" spans="2:8" x14ac:dyDescent="0.3">
      <c r="B119" s="6"/>
      <c r="C119" s="7"/>
      <c r="D119" s="24"/>
      <c r="E119" s="7"/>
      <c r="F119" s="13" t="s">
        <v>71</v>
      </c>
      <c r="G119" s="27">
        <v>0</v>
      </c>
      <c r="H119" s="8"/>
    </row>
    <row r="120" spans="2:8" x14ac:dyDescent="0.3">
      <c r="B120" s="6"/>
      <c r="C120" s="7"/>
      <c r="D120" s="24"/>
      <c r="E120" s="7"/>
      <c r="F120" s="13" t="s">
        <v>72</v>
      </c>
      <c r="G120" s="27">
        <v>0</v>
      </c>
      <c r="H120" s="8"/>
    </row>
    <row r="121" spans="2:8" ht="15" thickBot="1" x14ac:dyDescent="0.35">
      <c r="B121" s="6"/>
      <c r="C121" s="7"/>
      <c r="D121" s="24"/>
      <c r="E121" s="7"/>
      <c r="F121" s="15" t="s">
        <v>121</v>
      </c>
      <c r="G121" s="23">
        <f>SUM(G116:G120)</f>
        <v>50</v>
      </c>
      <c r="H121" s="8"/>
    </row>
    <row r="122" spans="2:8" x14ac:dyDescent="0.3">
      <c r="B122" s="6"/>
      <c r="C122" s="7"/>
      <c r="D122" s="24"/>
      <c r="E122" s="7"/>
      <c r="F122" s="7"/>
      <c r="G122" s="28"/>
      <c r="H122" s="8"/>
    </row>
    <row r="123" spans="2:8" x14ac:dyDescent="0.3">
      <c r="B123" s="6"/>
      <c r="C123" s="7"/>
      <c r="D123" s="24"/>
      <c r="E123" s="7"/>
      <c r="F123" s="17" t="s">
        <v>99</v>
      </c>
      <c r="G123" s="29">
        <f>SUM(G18,G25,G43,G51,G61,G69,G80,G89,G94,G14,G102,G108,G114,G32,G121)</f>
        <v>1750</v>
      </c>
      <c r="H123" s="8"/>
    </row>
    <row r="124" spans="2:8" ht="15" thickBot="1" x14ac:dyDescent="0.35">
      <c r="B124" s="18"/>
      <c r="C124" s="19"/>
      <c r="D124" s="30"/>
      <c r="E124" s="19"/>
      <c r="F124" s="19"/>
      <c r="G124" s="30"/>
      <c r="H124" s="20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topLeftCell="A13" zoomScale="90" zoomScaleNormal="90" workbookViewId="0">
      <selection activeCell="R15" sqref="R15"/>
    </sheetView>
  </sheetViews>
  <sheetFormatPr defaultRowHeight="14.4" x14ac:dyDescent="0.3"/>
  <cols>
    <col min="1" max="16384" width="8.88671875" style="1"/>
  </cols>
  <sheetData>
    <row r="1" spans="2:16" ht="15" thickBot="1" x14ac:dyDescent="0.35"/>
    <row r="2" spans="2:16" x14ac:dyDescent="0.3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</row>
    <row r="3" spans="2:16" x14ac:dyDescent="0.3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</row>
    <row r="4" spans="2:16" x14ac:dyDescent="0.3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2:16" x14ac:dyDescent="0.3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2:16" x14ac:dyDescent="0.3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2:16" x14ac:dyDescent="0.3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2:16" x14ac:dyDescent="0.3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2:16" x14ac:dyDescent="0.3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2:16" x14ac:dyDescent="0.3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2:16" x14ac:dyDescent="0.3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2:16" x14ac:dyDescent="0.3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2:16" x14ac:dyDescent="0.3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2:16" x14ac:dyDescent="0.3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2:16" x14ac:dyDescent="0.3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2:16" x14ac:dyDescent="0.3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2:16" x14ac:dyDescent="0.3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2:16" x14ac:dyDescent="0.3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</row>
    <row r="19" spans="2:16" x14ac:dyDescent="0.3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2:16" x14ac:dyDescent="0.3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2:16" x14ac:dyDescent="0.3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2:16" x14ac:dyDescent="0.3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2:16" x14ac:dyDescent="0.3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2:16" x14ac:dyDescent="0.3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6" x14ac:dyDescent="0.3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2:16" x14ac:dyDescent="0.3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2:16" x14ac:dyDescent="0.3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2:16" x14ac:dyDescent="0.3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2:16" x14ac:dyDescent="0.3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2:16" x14ac:dyDescent="0.3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2:16" x14ac:dyDescent="0.3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2:16" ht="15" thickBot="1" x14ac:dyDescent="0.3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zoomScaleNormal="100" workbookViewId="0">
      <selection activeCell="J10" sqref="J10"/>
    </sheetView>
  </sheetViews>
  <sheetFormatPr defaultRowHeight="14.4" x14ac:dyDescent="0.3"/>
  <cols>
    <col min="1" max="1" width="1.33203125" style="1" customWidth="1"/>
    <col min="2" max="3" width="8.88671875" style="1"/>
    <col min="4" max="4" width="82.5546875" style="1" customWidth="1"/>
    <col min="5" max="5" width="14.109375" style="1" bestFit="1" customWidth="1"/>
    <col min="6" max="16384" width="8.88671875" style="1"/>
  </cols>
  <sheetData>
    <row r="2" spans="2:7" ht="15" thickBot="1" x14ac:dyDescent="0.35"/>
    <row r="3" spans="2:7" x14ac:dyDescent="0.3">
      <c r="B3" s="38"/>
      <c r="C3" s="39"/>
      <c r="D3" s="39"/>
      <c r="E3" s="39"/>
      <c r="F3" s="39"/>
      <c r="G3" s="40"/>
    </row>
    <row r="4" spans="2:7" x14ac:dyDescent="0.3">
      <c r="B4" s="41"/>
      <c r="C4" s="42"/>
      <c r="D4" s="100" t="s">
        <v>176</v>
      </c>
      <c r="E4" s="42"/>
      <c r="F4" s="42"/>
      <c r="G4" s="43"/>
    </row>
    <row r="5" spans="2:7" x14ac:dyDescent="0.3">
      <c r="B5" s="41"/>
      <c r="C5" s="42"/>
      <c r="D5" s="100"/>
      <c r="E5" s="42"/>
      <c r="F5" s="42"/>
      <c r="G5" s="43"/>
    </row>
    <row r="6" spans="2:7" x14ac:dyDescent="0.3">
      <c r="B6" s="41"/>
      <c r="C6" s="42"/>
      <c r="D6" s="42"/>
      <c r="E6" s="42"/>
      <c r="F6" s="42"/>
      <c r="G6" s="43"/>
    </row>
    <row r="7" spans="2:7" x14ac:dyDescent="0.3">
      <c r="B7" s="41"/>
      <c r="C7" s="42"/>
      <c r="D7" s="48" t="s">
        <v>285</v>
      </c>
      <c r="E7" s="49">
        <v>50000</v>
      </c>
      <c r="F7" s="42"/>
      <c r="G7" s="43"/>
    </row>
    <row r="8" spans="2:7" x14ac:dyDescent="0.3">
      <c r="B8" s="41"/>
      <c r="C8" s="42"/>
      <c r="D8" s="48" t="s">
        <v>169</v>
      </c>
      <c r="E8" s="23">
        <f>E7*(0.8)</f>
        <v>40000</v>
      </c>
      <c r="F8" s="42"/>
      <c r="G8" s="43"/>
    </row>
    <row r="9" spans="2:7" x14ac:dyDescent="0.3">
      <c r="B9" s="41"/>
      <c r="C9" s="42"/>
      <c r="D9" s="48" t="s">
        <v>170</v>
      </c>
      <c r="E9" s="50">
        <v>0.08</v>
      </c>
      <c r="F9" s="42"/>
      <c r="G9" s="43"/>
    </row>
    <row r="10" spans="2:7" x14ac:dyDescent="0.3">
      <c r="B10" s="41"/>
      <c r="C10" s="42"/>
      <c r="D10" s="48" t="s">
        <v>171</v>
      </c>
      <c r="E10" s="51">
        <v>35</v>
      </c>
      <c r="F10" s="42"/>
      <c r="G10" s="43"/>
    </row>
    <row r="11" spans="2:7" x14ac:dyDescent="0.3">
      <c r="B11" s="41"/>
      <c r="C11" s="42"/>
      <c r="D11" s="48" t="s">
        <v>172</v>
      </c>
      <c r="E11" s="23">
        <f>-PV(E9,E10,E8*12,,1)</f>
        <v>6041728.1633076929</v>
      </c>
      <c r="F11" s="42"/>
      <c r="G11" s="43"/>
    </row>
    <row r="12" spans="2:7" x14ac:dyDescent="0.3">
      <c r="B12" s="41"/>
      <c r="C12" s="42"/>
      <c r="D12" s="48" t="s">
        <v>173</v>
      </c>
      <c r="E12" s="50">
        <v>0.06</v>
      </c>
      <c r="F12" s="42"/>
      <c r="G12" s="43"/>
    </row>
    <row r="13" spans="2:7" x14ac:dyDescent="0.3">
      <c r="B13" s="41"/>
      <c r="C13" s="42"/>
      <c r="D13" s="48" t="s">
        <v>174</v>
      </c>
      <c r="E13" s="33">
        <f>((1+E9)/(1+E12)-1)</f>
        <v>1.8867924528301883E-2</v>
      </c>
      <c r="F13" s="42"/>
      <c r="G13" s="43"/>
    </row>
    <row r="14" spans="2:7" x14ac:dyDescent="0.3">
      <c r="B14" s="41"/>
      <c r="C14" s="42"/>
      <c r="D14" s="48" t="s">
        <v>175</v>
      </c>
      <c r="E14" s="23">
        <f>PV(E13,E10,-E8*12,,1)</f>
        <v>12445618.498227132</v>
      </c>
      <c r="F14" s="42"/>
      <c r="G14" s="43"/>
    </row>
    <row r="15" spans="2:7" x14ac:dyDescent="0.3">
      <c r="B15" s="41"/>
      <c r="C15" s="42"/>
      <c r="D15" s="42"/>
      <c r="E15" s="42"/>
      <c r="F15" s="42"/>
      <c r="G15" s="43"/>
    </row>
    <row r="16" spans="2:7" x14ac:dyDescent="0.3">
      <c r="B16" s="41"/>
      <c r="C16" s="42"/>
      <c r="D16" s="42"/>
      <c r="E16" s="42"/>
      <c r="F16" s="42"/>
      <c r="G16" s="43"/>
    </row>
    <row r="17" spans="2:7" x14ac:dyDescent="0.3">
      <c r="B17" s="41"/>
      <c r="C17" s="42"/>
      <c r="D17" s="42"/>
      <c r="E17" s="42"/>
      <c r="F17" s="42"/>
      <c r="G17" s="43"/>
    </row>
    <row r="18" spans="2:7" x14ac:dyDescent="0.3">
      <c r="B18" s="41"/>
      <c r="C18" s="47"/>
      <c r="D18" s="42"/>
      <c r="E18" s="42"/>
      <c r="F18" s="42"/>
      <c r="G18" s="43"/>
    </row>
    <row r="19" spans="2:7" x14ac:dyDescent="0.3">
      <c r="B19" s="41"/>
      <c r="C19" s="42"/>
      <c r="D19" s="42"/>
      <c r="E19" s="42"/>
      <c r="F19" s="42"/>
      <c r="G19" s="43"/>
    </row>
    <row r="20" spans="2:7" x14ac:dyDescent="0.3">
      <c r="B20" s="41"/>
      <c r="C20" s="42"/>
      <c r="D20" s="42"/>
      <c r="E20" s="42"/>
      <c r="F20" s="42"/>
      <c r="G20" s="43"/>
    </row>
    <row r="21" spans="2:7" x14ac:dyDescent="0.3">
      <c r="B21" s="41"/>
      <c r="C21" s="42"/>
      <c r="D21" s="42"/>
      <c r="E21" s="42"/>
      <c r="F21" s="42"/>
      <c r="G21" s="43"/>
    </row>
    <row r="22" spans="2:7" x14ac:dyDescent="0.3">
      <c r="B22" s="41"/>
      <c r="C22" s="42"/>
      <c r="D22" s="42"/>
      <c r="E22" s="42"/>
      <c r="F22" s="42"/>
      <c r="G22" s="43"/>
    </row>
    <row r="23" spans="2:7" x14ac:dyDescent="0.3">
      <c r="B23" s="41"/>
      <c r="C23" s="42"/>
      <c r="D23" s="42"/>
      <c r="E23" s="42"/>
      <c r="F23" s="42"/>
      <c r="G23" s="43"/>
    </row>
    <row r="24" spans="2:7" x14ac:dyDescent="0.3">
      <c r="B24" s="41"/>
      <c r="C24" s="42" t="s">
        <v>177</v>
      </c>
      <c r="D24" s="42"/>
      <c r="E24" s="42"/>
      <c r="F24" s="42"/>
      <c r="G24" s="43"/>
    </row>
    <row r="25" spans="2:7" x14ac:dyDescent="0.3">
      <c r="B25" s="41"/>
      <c r="C25" s="42"/>
      <c r="D25" s="42"/>
      <c r="E25" s="42"/>
      <c r="F25" s="42"/>
      <c r="G25" s="43"/>
    </row>
    <row r="26" spans="2:7" ht="15" thickBot="1" x14ac:dyDescent="0.35">
      <c r="B26" s="44"/>
      <c r="C26" s="45"/>
      <c r="D26" s="45"/>
      <c r="E26" s="45"/>
      <c r="F26" s="45"/>
      <c r="G26" s="46"/>
    </row>
  </sheetData>
  <mergeCells count="1"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5"/>
  <sheetViews>
    <sheetView zoomScale="60" zoomScaleNormal="60" workbookViewId="0">
      <selection activeCell="H6" sqref="H6"/>
    </sheetView>
  </sheetViews>
  <sheetFormatPr defaultRowHeight="13.2" x14ac:dyDescent="0.25"/>
  <cols>
    <col min="1" max="1" width="1.6640625" style="34" customWidth="1"/>
    <col min="2" max="2" width="3.33203125" style="34" customWidth="1"/>
    <col min="3" max="3" width="18.6640625" style="34" customWidth="1"/>
    <col min="4" max="4" width="20.6640625" style="34" customWidth="1"/>
    <col min="5" max="5" width="5.6640625" style="34" customWidth="1"/>
    <col min="6" max="6" width="5.6640625" style="35" customWidth="1"/>
    <col min="7" max="7" width="5.5546875" style="34" customWidth="1"/>
    <col min="8" max="8" width="26" style="34" customWidth="1"/>
    <col min="9" max="9" width="20.6640625" style="34" customWidth="1"/>
    <col min="10" max="11" width="5.6640625" style="34" customWidth="1"/>
    <col min="12" max="12" width="2.77734375" style="34" customWidth="1"/>
    <col min="13" max="13" width="3.33203125" style="34" customWidth="1"/>
    <col min="14" max="14" width="2.5546875" style="34" customWidth="1"/>
    <col min="15" max="15" width="6.109375" style="34" bestFit="1" customWidth="1"/>
    <col min="16" max="17" width="8.88671875" style="34"/>
    <col min="18" max="18" width="2" style="34" customWidth="1"/>
    <col min="19" max="19" width="3.33203125" style="34" customWidth="1"/>
    <col min="20" max="20" width="6.109375" style="34" bestFit="1" customWidth="1"/>
    <col min="21" max="22" width="8.88671875" style="34"/>
    <col min="23" max="24" width="3.5546875" style="34" customWidth="1"/>
    <col min="25" max="25" width="6.109375" style="34" bestFit="1" customWidth="1"/>
    <col min="26" max="27" width="8.88671875" style="34"/>
    <col min="28" max="28" width="2.5546875" style="34" customWidth="1"/>
    <col min="29" max="258" width="8.88671875" style="34"/>
    <col min="259" max="259" width="18.6640625" style="34" customWidth="1"/>
    <col min="260" max="260" width="20.6640625" style="34" customWidth="1"/>
    <col min="261" max="262" width="5.6640625" style="34" customWidth="1"/>
    <col min="263" max="263" width="5.5546875" style="34" customWidth="1"/>
    <col min="264" max="264" width="26" style="34" customWidth="1"/>
    <col min="265" max="265" width="20.6640625" style="34" customWidth="1"/>
    <col min="266" max="267" width="5.6640625" style="34" customWidth="1"/>
    <col min="268" max="514" width="8.88671875" style="34"/>
    <col min="515" max="515" width="18.6640625" style="34" customWidth="1"/>
    <col min="516" max="516" width="20.6640625" style="34" customWidth="1"/>
    <col min="517" max="518" width="5.6640625" style="34" customWidth="1"/>
    <col min="519" max="519" width="5.5546875" style="34" customWidth="1"/>
    <col min="520" max="520" width="26" style="34" customWidth="1"/>
    <col min="521" max="521" width="20.6640625" style="34" customWidth="1"/>
    <col min="522" max="523" width="5.6640625" style="34" customWidth="1"/>
    <col min="524" max="770" width="8.88671875" style="34"/>
    <col min="771" max="771" width="18.6640625" style="34" customWidth="1"/>
    <col min="772" max="772" width="20.6640625" style="34" customWidth="1"/>
    <col min="773" max="774" width="5.6640625" style="34" customWidth="1"/>
    <col min="775" max="775" width="5.5546875" style="34" customWidth="1"/>
    <col min="776" max="776" width="26" style="34" customWidth="1"/>
    <col min="777" max="777" width="20.6640625" style="34" customWidth="1"/>
    <col min="778" max="779" width="5.6640625" style="34" customWidth="1"/>
    <col min="780" max="1026" width="8.88671875" style="34"/>
    <col min="1027" max="1027" width="18.6640625" style="34" customWidth="1"/>
    <col min="1028" max="1028" width="20.6640625" style="34" customWidth="1"/>
    <col min="1029" max="1030" width="5.6640625" style="34" customWidth="1"/>
    <col min="1031" max="1031" width="5.5546875" style="34" customWidth="1"/>
    <col min="1032" max="1032" width="26" style="34" customWidth="1"/>
    <col min="1033" max="1033" width="20.6640625" style="34" customWidth="1"/>
    <col min="1034" max="1035" width="5.6640625" style="34" customWidth="1"/>
    <col min="1036" max="1282" width="8.88671875" style="34"/>
    <col min="1283" max="1283" width="18.6640625" style="34" customWidth="1"/>
    <col min="1284" max="1284" width="20.6640625" style="34" customWidth="1"/>
    <col min="1285" max="1286" width="5.6640625" style="34" customWidth="1"/>
    <col min="1287" max="1287" width="5.5546875" style="34" customWidth="1"/>
    <col min="1288" max="1288" width="26" style="34" customWidth="1"/>
    <col min="1289" max="1289" width="20.6640625" style="34" customWidth="1"/>
    <col min="1290" max="1291" width="5.6640625" style="34" customWidth="1"/>
    <col min="1292" max="1538" width="8.88671875" style="34"/>
    <col min="1539" max="1539" width="18.6640625" style="34" customWidth="1"/>
    <col min="1540" max="1540" width="20.6640625" style="34" customWidth="1"/>
    <col min="1541" max="1542" width="5.6640625" style="34" customWidth="1"/>
    <col min="1543" max="1543" width="5.5546875" style="34" customWidth="1"/>
    <col min="1544" max="1544" width="26" style="34" customWidth="1"/>
    <col min="1545" max="1545" width="20.6640625" style="34" customWidth="1"/>
    <col min="1546" max="1547" width="5.6640625" style="34" customWidth="1"/>
    <col min="1548" max="1794" width="8.88671875" style="34"/>
    <col min="1795" max="1795" width="18.6640625" style="34" customWidth="1"/>
    <col min="1796" max="1796" width="20.6640625" style="34" customWidth="1"/>
    <col min="1797" max="1798" width="5.6640625" style="34" customWidth="1"/>
    <col min="1799" max="1799" width="5.5546875" style="34" customWidth="1"/>
    <col min="1800" max="1800" width="26" style="34" customWidth="1"/>
    <col min="1801" max="1801" width="20.6640625" style="34" customWidth="1"/>
    <col min="1802" max="1803" width="5.6640625" style="34" customWidth="1"/>
    <col min="1804" max="2050" width="8.88671875" style="34"/>
    <col min="2051" max="2051" width="18.6640625" style="34" customWidth="1"/>
    <col min="2052" max="2052" width="20.6640625" style="34" customWidth="1"/>
    <col min="2053" max="2054" width="5.6640625" style="34" customWidth="1"/>
    <col min="2055" max="2055" width="5.5546875" style="34" customWidth="1"/>
    <col min="2056" max="2056" width="26" style="34" customWidth="1"/>
    <col min="2057" max="2057" width="20.6640625" style="34" customWidth="1"/>
    <col min="2058" max="2059" width="5.6640625" style="34" customWidth="1"/>
    <col min="2060" max="2306" width="8.88671875" style="34"/>
    <col min="2307" max="2307" width="18.6640625" style="34" customWidth="1"/>
    <col min="2308" max="2308" width="20.6640625" style="34" customWidth="1"/>
    <col min="2309" max="2310" width="5.6640625" style="34" customWidth="1"/>
    <col min="2311" max="2311" width="5.5546875" style="34" customWidth="1"/>
    <col min="2312" max="2312" width="26" style="34" customWidth="1"/>
    <col min="2313" max="2313" width="20.6640625" style="34" customWidth="1"/>
    <col min="2314" max="2315" width="5.6640625" style="34" customWidth="1"/>
    <col min="2316" max="2562" width="8.88671875" style="34"/>
    <col min="2563" max="2563" width="18.6640625" style="34" customWidth="1"/>
    <col min="2564" max="2564" width="20.6640625" style="34" customWidth="1"/>
    <col min="2565" max="2566" width="5.6640625" style="34" customWidth="1"/>
    <col min="2567" max="2567" width="5.5546875" style="34" customWidth="1"/>
    <col min="2568" max="2568" width="26" style="34" customWidth="1"/>
    <col min="2569" max="2569" width="20.6640625" style="34" customWidth="1"/>
    <col min="2570" max="2571" width="5.6640625" style="34" customWidth="1"/>
    <col min="2572" max="2818" width="8.88671875" style="34"/>
    <col min="2819" max="2819" width="18.6640625" style="34" customWidth="1"/>
    <col min="2820" max="2820" width="20.6640625" style="34" customWidth="1"/>
    <col min="2821" max="2822" width="5.6640625" style="34" customWidth="1"/>
    <col min="2823" max="2823" width="5.5546875" style="34" customWidth="1"/>
    <col min="2824" max="2824" width="26" style="34" customWidth="1"/>
    <col min="2825" max="2825" width="20.6640625" style="34" customWidth="1"/>
    <col min="2826" max="2827" width="5.6640625" style="34" customWidth="1"/>
    <col min="2828" max="3074" width="8.88671875" style="34"/>
    <col min="3075" max="3075" width="18.6640625" style="34" customWidth="1"/>
    <col min="3076" max="3076" width="20.6640625" style="34" customWidth="1"/>
    <col min="3077" max="3078" width="5.6640625" style="34" customWidth="1"/>
    <col min="3079" max="3079" width="5.5546875" style="34" customWidth="1"/>
    <col min="3080" max="3080" width="26" style="34" customWidth="1"/>
    <col min="3081" max="3081" width="20.6640625" style="34" customWidth="1"/>
    <col min="3082" max="3083" width="5.6640625" style="34" customWidth="1"/>
    <col min="3084" max="3330" width="8.88671875" style="34"/>
    <col min="3331" max="3331" width="18.6640625" style="34" customWidth="1"/>
    <col min="3332" max="3332" width="20.6640625" style="34" customWidth="1"/>
    <col min="3333" max="3334" width="5.6640625" style="34" customWidth="1"/>
    <col min="3335" max="3335" width="5.5546875" style="34" customWidth="1"/>
    <col min="3336" max="3336" width="26" style="34" customWidth="1"/>
    <col min="3337" max="3337" width="20.6640625" style="34" customWidth="1"/>
    <col min="3338" max="3339" width="5.6640625" style="34" customWidth="1"/>
    <col min="3340" max="3586" width="8.88671875" style="34"/>
    <col min="3587" max="3587" width="18.6640625" style="34" customWidth="1"/>
    <col min="3588" max="3588" width="20.6640625" style="34" customWidth="1"/>
    <col min="3589" max="3590" width="5.6640625" style="34" customWidth="1"/>
    <col min="3591" max="3591" width="5.5546875" style="34" customWidth="1"/>
    <col min="3592" max="3592" width="26" style="34" customWidth="1"/>
    <col min="3593" max="3593" width="20.6640625" style="34" customWidth="1"/>
    <col min="3594" max="3595" width="5.6640625" style="34" customWidth="1"/>
    <col min="3596" max="3842" width="8.88671875" style="34"/>
    <col min="3843" max="3843" width="18.6640625" style="34" customWidth="1"/>
    <col min="3844" max="3844" width="20.6640625" style="34" customWidth="1"/>
    <col min="3845" max="3846" width="5.6640625" style="34" customWidth="1"/>
    <col min="3847" max="3847" width="5.5546875" style="34" customWidth="1"/>
    <col min="3848" max="3848" width="26" style="34" customWidth="1"/>
    <col min="3849" max="3849" width="20.6640625" style="34" customWidth="1"/>
    <col min="3850" max="3851" width="5.6640625" style="34" customWidth="1"/>
    <col min="3852" max="4098" width="8.88671875" style="34"/>
    <col min="4099" max="4099" width="18.6640625" style="34" customWidth="1"/>
    <col min="4100" max="4100" width="20.6640625" style="34" customWidth="1"/>
    <col min="4101" max="4102" width="5.6640625" style="34" customWidth="1"/>
    <col min="4103" max="4103" width="5.5546875" style="34" customWidth="1"/>
    <col min="4104" max="4104" width="26" style="34" customWidth="1"/>
    <col min="4105" max="4105" width="20.6640625" style="34" customWidth="1"/>
    <col min="4106" max="4107" width="5.6640625" style="34" customWidth="1"/>
    <col min="4108" max="4354" width="8.88671875" style="34"/>
    <col min="4355" max="4355" width="18.6640625" style="34" customWidth="1"/>
    <col min="4356" max="4356" width="20.6640625" style="34" customWidth="1"/>
    <col min="4357" max="4358" width="5.6640625" style="34" customWidth="1"/>
    <col min="4359" max="4359" width="5.5546875" style="34" customWidth="1"/>
    <col min="4360" max="4360" width="26" style="34" customWidth="1"/>
    <col min="4361" max="4361" width="20.6640625" style="34" customWidth="1"/>
    <col min="4362" max="4363" width="5.6640625" style="34" customWidth="1"/>
    <col min="4364" max="4610" width="8.88671875" style="34"/>
    <col min="4611" max="4611" width="18.6640625" style="34" customWidth="1"/>
    <col min="4612" max="4612" width="20.6640625" style="34" customWidth="1"/>
    <col min="4613" max="4614" width="5.6640625" style="34" customWidth="1"/>
    <col min="4615" max="4615" width="5.5546875" style="34" customWidth="1"/>
    <col min="4616" max="4616" width="26" style="34" customWidth="1"/>
    <col min="4617" max="4617" width="20.6640625" style="34" customWidth="1"/>
    <col min="4618" max="4619" width="5.6640625" style="34" customWidth="1"/>
    <col min="4620" max="4866" width="8.88671875" style="34"/>
    <col min="4867" max="4867" width="18.6640625" style="34" customWidth="1"/>
    <col min="4868" max="4868" width="20.6640625" style="34" customWidth="1"/>
    <col min="4869" max="4870" width="5.6640625" style="34" customWidth="1"/>
    <col min="4871" max="4871" width="5.5546875" style="34" customWidth="1"/>
    <col min="4872" max="4872" width="26" style="34" customWidth="1"/>
    <col min="4873" max="4873" width="20.6640625" style="34" customWidth="1"/>
    <col min="4874" max="4875" width="5.6640625" style="34" customWidth="1"/>
    <col min="4876" max="5122" width="8.88671875" style="34"/>
    <col min="5123" max="5123" width="18.6640625" style="34" customWidth="1"/>
    <col min="5124" max="5124" width="20.6640625" style="34" customWidth="1"/>
    <col min="5125" max="5126" width="5.6640625" style="34" customWidth="1"/>
    <col min="5127" max="5127" width="5.5546875" style="34" customWidth="1"/>
    <col min="5128" max="5128" width="26" style="34" customWidth="1"/>
    <col min="5129" max="5129" width="20.6640625" style="34" customWidth="1"/>
    <col min="5130" max="5131" width="5.6640625" style="34" customWidth="1"/>
    <col min="5132" max="5378" width="8.88671875" style="34"/>
    <col min="5379" max="5379" width="18.6640625" style="34" customWidth="1"/>
    <col min="5380" max="5380" width="20.6640625" style="34" customWidth="1"/>
    <col min="5381" max="5382" width="5.6640625" style="34" customWidth="1"/>
    <col min="5383" max="5383" width="5.5546875" style="34" customWidth="1"/>
    <col min="5384" max="5384" width="26" style="34" customWidth="1"/>
    <col min="5385" max="5385" width="20.6640625" style="34" customWidth="1"/>
    <col min="5386" max="5387" width="5.6640625" style="34" customWidth="1"/>
    <col min="5388" max="5634" width="8.88671875" style="34"/>
    <col min="5635" max="5635" width="18.6640625" style="34" customWidth="1"/>
    <col min="5636" max="5636" width="20.6640625" style="34" customWidth="1"/>
    <col min="5637" max="5638" width="5.6640625" style="34" customWidth="1"/>
    <col min="5639" max="5639" width="5.5546875" style="34" customWidth="1"/>
    <col min="5640" max="5640" width="26" style="34" customWidth="1"/>
    <col min="5641" max="5641" width="20.6640625" style="34" customWidth="1"/>
    <col min="5642" max="5643" width="5.6640625" style="34" customWidth="1"/>
    <col min="5644" max="5890" width="8.88671875" style="34"/>
    <col min="5891" max="5891" width="18.6640625" style="34" customWidth="1"/>
    <col min="5892" max="5892" width="20.6640625" style="34" customWidth="1"/>
    <col min="5893" max="5894" width="5.6640625" style="34" customWidth="1"/>
    <col min="5895" max="5895" width="5.5546875" style="34" customWidth="1"/>
    <col min="5896" max="5896" width="26" style="34" customWidth="1"/>
    <col min="5897" max="5897" width="20.6640625" style="34" customWidth="1"/>
    <col min="5898" max="5899" width="5.6640625" style="34" customWidth="1"/>
    <col min="5900" max="6146" width="8.88671875" style="34"/>
    <col min="6147" max="6147" width="18.6640625" style="34" customWidth="1"/>
    <col min="6148" max="6148" width="20.6640625" style="34" customWidth="1"/>
    <col min="6149" max="6150" width="5.6640625" style="34" customWidth="1"/>
    <col min="6151" max="6151" width="5.5546875" style="34" customWidth="1"/>
    <col min="6152" max="6152" width="26" style="34" customWidth="1"/>
    <col min="6153" max="6153" width="20.6640625" style="34" customWidth="1"/>
    <col min="6154" max="6155" width="5.6640625" style="34" customWidth="1"/>
    <col min="6156" max="6402" width="8.88671875" style="34"/>
    <col min="6403" max="6403" width="18.6640625" style="34" customWidth="1"/>
    <col min="6404" max="6404" width="20.6640625" style="34" customWidth="1"/>
    <col min="6405" max="6406" width="5.6640625" style="34" customWidth="1"/>
    <col min="6407" max="6407" width="5.5546875" style="34" customWidth="1"/>
    <col min="6408" max="6408" width="26" style="34" customWidth="1"/>
    <col min="6409" max="6409" width="20.6640625" style="34" customWidth="1"/>
    <col min="6410" max="6411" width="5.6640625" style="34" customWidth="1"/>
    <col min="6412" max="6658" width="8.88671875" style="34"/>
    <col min="6659" max="6659" width="18.6640625" style="34" customWidth="1"/>
    <col min="6660" max="6660" width="20.6640625" style="34" customWidth="1"/>
    <col min="6661" max="6662" width="5.6640625" style="34" customWidth="1"/>
    <col min="6663" max="6663" width="5.5546875" style="34" customWidth="1"/>
    <col min="6664" max="6664" width="26" style="34" customWidth="1"/>
    <col min="6665" max="6665" width="20.6640625" style="34" customWidth="1"/>
    <col min="6666" max="6667" width="5.6640625" style="34" customWidth="1"/>
    <col min="6668" max="6914" width="8.88671875" style="34"/>
    <col min="6915" max="6915" width="18.6640625" style="34" customWidth="1"/>
    <col min="6916" max="6916" width="20.6640625" style="34" customWidth="1"/>
    <col min="6917" max="6918" width="5.6640625" style="34" customWidth="1"/>
    <col min="6919" max="6919" width="5.5546875" style="34" customWidth="1"/>
    <col min="6920" max="6920" width="26" style="34" customWidth="1"/>
    <col min="6921" max="6921" width="20.6640625" style="34" customWidth="1"/>
    <col min="6922" max="6923" width="5.6640625" style="34" customWidth="1"/>
    <col min="6924" max="7170" width="8.88671875" style="34"/>
    <col min="7171" max="7171" width="18.6640625" style="34" customWidth="1"/>
    <col min="7172" max="7172" width="20.6640625" style="34" customWidth="1"/>
    <col min="7173" max="7174" width="5.6640625" style="34" customWidth="1"/>
    <col min="7175" max="7175" width="5.5546875" style="34" customWidth="1"/>
    <col min="7176" max="7176" width="26" style="34" customWidth="1"/>
    <col min="7177" max="7177" width="20.6640625" style="34" customWidth="1"/>
    <col min="7178" max="7179" width="5.6640625" style="34" customWidth="1"/>
    <col min="7180" max="7426" width="8.88671875" style="34"/>
    <col min="7427" max="7427" width="18.6640625" style="34" customWidth="1"/>
    <col min="7428" max="7428" width="20.6640625" style="34" customWidth="1"/>
    <col min="7429" max="7430" width="5.6640625" style="34" customWidth="1"/>
    <col min="7431" max="7431" width="5.5546875" style="34" customWidth="1"/>
    <col min="7432" max="7432" width="26" style="34" customWidth="1"/>
    <col min="7433" max="7433" width="20.6640625" style="34" customWidth="1"/>
    <col min="7434" max="7435" width="5.6640625" style="34" customWidth="1"/>
    <col min="7436" max="7682" width="8.88671875" style="34"/>
    <col min="7683" max="7683" width="18.6640625" style="34" customWidth="1"/>
    <col min="7684" max="7684" width="20.6640625" style="34" customWidth="1"/>
    <col min="7685" max="7686" width="5.6640625" style="34" customWidth="1"/>
    <col min="7687" max="7687" width="5.5546875" style="34" customWidth="1"/>
    <col min="7688" max="7688" width="26" style="34" customWidth="1"/>
    <col min="7689" max="7689" width="20.6640625" style="34" customWidth="1"/>
    <col min="7690" max="7691" width="5.6640625" style="34" customWidth="1"/>
    <col min="7692" max="7938" width="8.88671875" style="34"/>
    <col min="7939" max="7939" width="18.6640625" style="34" customWidth="1"/>
    <col min="7940" max="7940" width="20.6640625" style="34" customWidth="1"/>
    <col min="7941" max="7942" width="5.6640625" style="34" customWidth="1"/>
    <col min="7943" max="7943" width="5.5546875" style="34" customWidth="1"/>
    <col min="7944" max="7944" width="26" style="34" customWidth="1"/>
    <col min="7945" max="7945" width="20.6640625" style="34" customWidth="1"/>
    <col min="7946" max="7947" width="5.6640625" style="34" customWidth="1"/>
    <col min="7948" max="8194" width="8.88671875" style="34"/>
    <col min="8195" max="8195" width="18.6640625" style="34" customWidth="1"/>
    <col min="8196" max="8196" width="20.6640625" style="34" customWidth="1"/>
    <col min="8197" max="8198" width="5.6640625" style="34" customWidth="1"/>
    <col min="8199" max="8199" width="5.5546875" style="34" customWidth="1"/>
    <col min="8200" max="8200" width="26" style="34" customWidth="1"/>
    <col min="8201" max="8201" width="20.6640625" style="34" customWidth="1"/>
    <col min="8202" max="8203" width="5.6640625" style="34" customWidth="1"/>
    <col min="8204" max="8450" width="8.88671875" style="34"/>
    <col min="8451" max="8451" width="18.6640625" style="34" customWidth="1"/>
    <col min="8452" max="8452" width="20.6640625" style="34" customWidth="1"/>
    <col min="8453" max="8454" width="5.6640625" style="34" customWidth="1"/>
    <col min="8455" max="8455" width="5.5546875" style="34" customWidth="1"/>
    <col min="8456" max="8456" width="26" style="34" customWidth="1"/>
    <col min="8457" max="8457" width="20.6640625" style="34" customWidth="1"/>
    <col min="8458" max="8459" width="5.6640625" style="34" customWidth="1"/>
    <col min="8460" max="8706" width="8.88671875" style="34"/>
    <col min="8707" max="8707" width="18.6640625" style="34" customWidth="1"/>
    <col min="8708" max="8708" width="20.6640625" style="34" customWidth="1"/>
    <col min="8709" max="8710" width="5.6640625" style="34" customWidth="1"/>
    <col min="8711" max="8711" width="5.5546875" style="34" customWidth="1"/>
    <col min="8712" max="8712" width="26" style="34" customWidth="1"/>
    <col min="8713" max="8713" width="20.6640625" style="34" customWidth="1"/>
    <col min="8714" max="8715" width="5.6640625" style="34" customWidth="1"/>
    <col min="8716" max="8962" width="8.88671875" style="34"/>
    <col min="8963" max="8963" width="18.6640625" style="34" customWidth="1"/>
    <col min="8964" max="8964" width="20.6640625" style="34" customWidth="1"/>
    <col min="8965" max="8966" width="5.6640625" style="34" customWidth="1"/>
    <col min="8967" max="8967" width="5.5546875" style="34" customWidth="1"/>
    <col min="8968" max="8968" width="26" style="34" customWidth="1"/>
    <col min="8969" max="8969" width="20.6640625" style="34" customWidth="1"/>
    <col min="8970" max="8971" width="5.6640625" style="34" customWidth="1"/>
    <col min="8972" max="9218" width="8.88671875" style="34"/>
    <col min="9219" max="9219" width="18.6640625" style="34" customWidth="1"/>
    <col min="9220" max="9220" width="20.6640625" style="34" customWidth="1"/>
    <col min="9221" max="9222" width="5.6640625" style="34" customWidth="1"/>
    <col min="9223" max="9223" width="5.5546875" style="34" customWidth="1"/>
    <col min="9224" max="9224" width="26" style="34" customWidth="1"/>
    <col min="9225" max="9225" width="20.6640625" style="34" customWidth="1"/>
    <col min="9226" max="9227" width="5.6640625" style="34" customWidth="1"/>
    <col min="9228" max="9474" width="8.88671875" style="34"/>
    <col min="9475" max="9475" width="18.6640625" style="34" customWidth="1"/>
    <col min="9476" max="9476" width="20.6640625" style="34" customWidth="1"/>
    <col min="9477" max="9478" width="5.6640625" style="34" customWidth="1"/>
    <col min="9479" max="9479" width="5.5546875" style="34" customWidth="1"/>
    <col min="9480" max="9480" width="26" style="34" customWidth="1"/>
    <col min="9481" max="9481" width="20.6640625" style="34" customWidth="1"/>
    <col min="9482" max="9483" width="5.6640625" style="34" customWidth="1"/>
    <col min="9484" max="9730" width="8.88671875" style="34"/>
    <col min="9731" max="9731" width="18.6640625" style="34" customWidth="1"/>
    <col min="9732" max="9732" width="20.6640625" style="34" customWidth="1"/>
    <col min="9733" max="9734" width="5.6640625" style="34" customWidth="1"/>
    <col min="9735" max="9735" width="5.5546875" style="34" customWidth="1"/>
    <col min="9736" max="9736" width="26" style="34" customWidth="1"/>
    <col min="9737" max="9737" width="20.6640625" style="34" customWidth="1"/>
    <col min="9738" max="9739" width="5.6640625" style="34" customWidth="1"/>
    <col min="9740" max="9986" width="8.88671875" style="34"/>
    <col min="9987" max="9987" width="18.6640625" style="34" customWidth="1"/>
    <col min="9988" max="9988" width="20.6640625" style="34" customWidth="1"/>
    <col min="9989" max="9990" width="5.6640625" style="34" customWidth="1"/>
    <col min="9991" max="9991" width="5.5546875" style="34" customWidth="1"/>
    <col min="9992" max="9992" width="26" style="34" customWidth="1"/>
    <col min="9993" max="9993" width="20.6640625" style="34" customWidth="1"/>
    <col min="9994" max="9995" width="5.6640625" style="34" customWidth="1"/>
    <col min="9996" max="10242" width="8.88671875" style="34"/>
    <col min="10243" max="10243" width="18.6640625" style="34" customWidth="1"/>
    <col min="10244" max="10244" width="20.6640625" style="34" customWidth="1"/>
    <col min="10245" max="10246" width="5.6640625" style="34" customWidth="1"/>
    <col min="10247" max="10247" width="5.5546875" style="34" customWidth="1"/>
    <col min="10248" max="10248" width="26" style="34" customWidth="1"/>
    <col min="10249" max="10249" width="20.6640625" style="34" customWidth="1"/>
    <col min="10250" max="10251" width="5.6640625" style="34" customWidth="1"/>
    <col min="10252" max="10498" width="8.88671875" style="34"/>
    <col min="10499" max="10499" width="18.6640625" style="34" customWidth="1"/>
    <col min="10500" max="10500" width="20.6640625" style="34" customWidth="1"/>
    <col min="10501" max="10502" width="5.6640625" style="34" customWidth="1"/>
    <col min="10503" max="10503" width="5.5546875" style="34" customWidth="1"/>
    <col min="10504" max="10504" width="26" style="34" customWidth="1"/>
    <col min="10505" max="10505" width="20.6640625" style="34" customWidth="1"/>
    <col min="10506" max="10507" width="5.6640625" style="34" customWidth="1"/>
    <col min="10508" max="10754" width="8.88671875" style="34"/>
    <col min="10755" max="10755" width="18.6640625" style="34" customWidth="1"/>
    <col min="10756" max="10756" width="20.6640625" style="34" customWidth="1"/>
    <col min="10757" max="10758" width="5.6640625" style="34" customWidth="1"/>
    <col min="10759" max="10759" width="5.5546875" style="34" customWidth="1"/>
    <col min="10760" max="10760" width="26" style="34" customWidth="1"/>
    <col min="10761" max="10761" width="20.6640625" style="34" customWidth="1"/>
    <col min="10762" max="10763" width="5.6640625" style="34" customWidth="1"/>
    <col min="10764" max="11010" width="8.88671875" style="34"/>
    <col min="11011" max="11011" width="18.6640625" style="34" customWidth="1"/>
    <col min="11012" max="11012" width="20.6640625" style="34" customWidth="1"/>
    <col min="11013" max="11014" width="5.6640625" style="34" customWidth="1"/>
    <col min="11015" max="11015" width="5.5546875" style="34" customWidth="1"/>
    <col min="11016" max="11016" width="26" style="34" customWidth="1"/>
    <col min="11017" max="11017" width="20.6640625" style="34" customWidth="1"/>
    <col min="11018" max="11019" width="5.6640625" style="34" customWidth="1"/>
    <col min="11020" max="11266" width="8.88671875" style="34"/>
    <col min="11267" max="11267" width="18.6640625" style="34" customWidth="1"/>
    <col min="11268" max="11268" width="20.6640625" style="34" customWidth="1"/>
    <col min="11269" max="11270" width="5.6640625" style="34" customWidth="1"/>
    <col min="11271" max="11271" width="5.5546875" style="34" customWidth="1"/>
    <col min="11272" max="11272" width="26" style="34" customWidth="1"/>
    <col min="11273" max="11273" width="20.6640625" style="34" customWidth="1"/>
    <col min="11274" max="11275" width="5.6640625" style="34" customWidth="1"/>
    <col min="11276" max="11522" width="8.88671875" style="34"/>
    <col min="11523" max="11523" width="18.6640625" style="34" customWidth="1"/>
    <col min="11524" max="11524" width="20.6640625" style="34" customWidth="1"/>
    <col min="11525" max="11526" width="5.6640625" style="34" customWidth="1"/>
    <col min="11527" max="11527" width="5.5546875" style="34" customWidth="1"/>
    <col min="11528" max="11528" width="26" style="34" customWidth="1"/>
    <col min="11529" max="11529" width="20.6640625" style="34" customWidth="1"/>
    <col min="11530" max="11531" width="5.6640625" style="34" customWidth="1"/>
    <col min="11532" max="11778" width="8.88671875" style="34"/>
    <col min="11779" max="11779" width="18.6640625" style="34" customWidth="1"/>
    <col min="11780" max="11780" width="20.6640625" style="34" customWidth="1"/>
    <col min="11781" max="11782" width="5.6640625" style="34" customWidth="1"/>
    <col min="11783" max="11783" width="5.5546875" style="34" customWidth="1"/>
    <col min="11784" max="11784" width="26" style="34" customWidth="1"/>
    <col min="11785" max="11785" width="20.6640625" style="34" customWidth="1"/>
    <col min="11786" max="11787" width="5.6640625" style="34" customWidth="1"/>
    <col min="11788" max="12034" width="8.88671875" style="34"/>
    <col min="12035" max="12035" width="18.6640625" style="34" customWidth="1"/>
    <col min="12036" max="12036" width="20.6640625" style="34" customWidth="1"/>
    <col min="12037" max="12038" width="5.6640625" style="34" customWidth="1"/>
    <col min="12039" max="12039" width="5.5546875" style="34" customWidth="1"/>
    <col min="12040" max="12040" width="26" style="34" customWidth="1"/>
    <col min="12041" max="12041" width="20.6640625" style="34" customWidth="1"/>
    <col min="12042" max="12043" width="5.6640625" style="34" customWidth="1"/>
    <col min="12044" max="12290" width="8.88671875" style="34"/>
    <col min="12291" max="12291" width="18.6640625" style="34" customWidth="1"/>
    <col min="12292" max="12292" width="20.6640625" style="34" customWidth="1"/>
    <col min="12293" max="12294" width="5.6640625" style="34" customWidth="1"/>
    <col min="12295" max="12295" width="5.5546875" style="34" customWidth="1"/>
    <col min="12296" max="12296" width="26" style="34" customWidth="1"/>
    <col min="12297" max="12297" width="20.6640625" style="34" customWidth="1"/>
    <col min="12298" max="12299" width="5.6640625" style="34" customWidth="1"/>
    <col min="12300" max="12546" width="8.88671875" style="34"/>
    <col min="12547" max="12547" width="18.6640625" style="34" customWidth="1"/>
    <col min="12548" max="12548" width="20.6640625" style="34" customWidth="1"/>
    <col min="12549" max="12550" width="5.6640625" style="34" customWidth="1"/>
    <col min="12551" max="12551" width="5.5546875" style="34" customWidth="1"/>
    <col min="12552" max="12552" width="26" style="34" customWidth="1"/>
    <col min="12553" max="12553" width="20.6640625" style="34" customWidth="1"/>
    <col min="12554" max="12555" width="5.6640625" style="34" customWidth="1"/>
    <col min="12556" max="12802" width="8.88671875" style="34"/>
    <col min="12803" max="12803" width="18.6640625" style="34" customWidth="1"/>
    <col min="12804" max="12804" width="20.6640625" style="34" customWidth="1"/>
    <col min="12805" max="12806" width="5.6640625" style="34" customWidth="1"/>
    <col min="12807" max="12807" width="5.5546875" style="34" customWidth="1"/>
    <col min="12808" max="12808" width="26" style="34" customWidth="1"/>
    <col min="12809" max="12809" width="20.6640625" style="34" customWidth="1"/>
    <col min="12810" max="12811" width="5.6640625" style="34" customWidth="1"/>
    <col min="12812" max="13058" width="8.88671875" style="34"/>
    <col min="13059" max="13059" width="18.6640625" style="34" customWidth="1"/>
    <col min="13060" max="13060" width="20.6640625" style="34" customWidth="1"/>
    <col min="13061" max="13062" width="5.6640625" style="34" customWidth="1"/>
    <col min="13063" max="13063" width="5.5546875" style="34" customWidth="1"/>
    <col min="13064" max="13064" width="26" style="34" customWidth="1"/>
    <col min="13065" max="13065" width="20.6640625" style="34" customWidth="1"/>
    <col min="13066" max="13067" width="5.6640625" style="34" customWidth="1"/>
    <col min="13068" max="13314" width="8.88671875" style="34"/>
    <col min="13315" max="13315" width="18.6640625" style="34" customWidth="1"/>
    <col min="13316" max="13316" width="20.6640625" style="34" customWidth="1"/>
    <col min="13317" max="13318" width="5.6640625" style="34" customWidth="1"/>
    <col min="13319" max="13319" width="5.5546875" style="34" customWidth="1"/>
    <col min="13320" max="13320" width="26" style="34" customWidth="1"/>
    <col min="13321" max="13321" width="20.6640625" style="34" customWidth="1"/>
    <col min="13322" max="13323" width="5.6640625" style="34" customWidth="1"/>
    <col min="13324" max="13570" width="8.88671875" style="34"/>
    <col min="13571" max="13571" width="18.6640625" style="34" customWidth="1"/>
    <col min="13572" max="13572" width="20.6640625" style="34" customWidth="1"/>
    <col min="13573" max="13574" width="5.6640625" style="34" customWidth="1"/>
    <col min="13575" max="13575" width="5.5546875" style="34" customWidth="1"/>
    <col min="13576" max="13576" width="26" style="34" customWidth="1"/>
    <col min="13577" max="13577" width="20.6640625" style="34" customWidth="1"/>
    <col min="13578" max="13579" width="5.6640625" style="34" customWidth="1"/>
    <col min="13580" max="13826" width="8.88671875" style="34"/>
    <col min="13827" max="13827" width="18.6640625" style="34" customWidth="1"/>
    <col min="13828" max="13828" width="20.6640625" style="34" customWidth="1"/>
    <col min="13829" max="13830" width="5.6640625" style="34" customWidth="1"/>
    <col min="13831" max="13831" width="5.5546875" style="34" customWidth="1"/>
    <col min="13832" max="13832" width="26" style="34" customWidth="1"/>
    <col min="13833" max="13833" width="20.6640625" style="34" customWidth="1"/>
    <col min="13834" max="13835" width="5.6640625" style="34" customWidth="1"/>
    <col min="13836" max="14082" width="8.88671875" style="34"/>
    <col min="14083" max="14083" width="18.6640625" style="34" customWidth="1"/>
    <col min="14084" max="14084" width="20.6640625" style="34" customWidth="1"/>
    <col min="14085" max="14086" width="5.6640625" style="34" customWidth="1"/>
    <col min="14087" max="14087" width="5.5546875" style="34" customWidth="1"/>
    <col min="14088" max="14088" width="26" style="34" customWidth="1"/>
    <col min="14089" max="14089" width="20.6640625" style="34" customWidth="1"/>
    <col min="14090" max="14091" width="5.6640625" style="34" customWidth="1"/>
    <col min="14092" max="14338" width="8.88671875" style="34"/>
    <col min="14339" max="14339" width="18.6640625" style="34" customWidth="1"/>
    <col min="14340" max="14340" width="20.6640625" style="34" customWidth="1"/>
    <col min="14341" max="14342" width="5.6640625" style="34" customWidth="1"/>
    <col min="14343" max="14343" width="5.5546875" style="34" customWidth="1"/>
    <col min="14344" max="14344" width="26" style="34" customWidth="1"/>
    <col min="14345" max="14345" width="20.6640625" style="34" customWidth="1"/>
    <col min="14346" max="14347" width="5.6640625" style="34" customWidth="1"/>
    <col min="14348" max="14594" width="8.88671875" style="34"/>
    <col min="14595" max="14595" width="18.6640625" style="34" customWidth="1"/>
    <col min="14596" max="14596" width="20.6640625" style="34" customWidth="1"/>
    <col min="14597" max="14598" width="5.6640625" style="34" customWidth="1"/>
    <col min="14599" max="14599" width="5.5546875" style="34" customWidth="1"/>
    <col min="14600" max="14600" width="26" style="34" customWidth="1"/>
    <col min="14601" max="14601" width="20.6640625" style="34" customWidth="1"/>
    <col min="14602" max="14603" width="5.6640625" style="34" customWidth="1"/>
    <col min="14604" max="14850" width="8.88671875" style="34"/>
    <col min="14851" max="14851" width="18.6640625" style="34" customWidth="1"/>
    <col min="14852" max="14852" width="20.6640625" style="34" customWidth="1"/>
    <col min="14853" max="14854" width="5.6640625" style="34" customWidth="1"/>
    <col min="14855" max="14855" width="5.5546875" style="34" customWidth="1"/>
    <col min="14856" max="14856" width="26" style="34" customWidth="1"/>
    <col min="14857" max="14857" width="20.6640625" style="34" customWidth="1"/>
    <col min="14858" max="14859" width="5.6640625" style="34" customWidth="1"/>
    <col min="14860" max="15106" width="8.88671875" style="34"/>
    <col min="15107" max="15107" width="18.6640625" style="34" customWidth="1"/>
    <col min="15108" max="15108" width="20.6640625" style="34" customWidth="1"/>
    <col min="15109" max="15110" width="5.6640625" style="34" customWidth="1"/>
    <col min="15111" max="15111" width="5.5546875" style="34" customWidth="1"/>
    <col min="15112" max="15112" width="26" style="34" customWidth="1"/>
    <col min="15113" max="15113" width="20.6640625" style="34" customWidth="1"/>
    <col min="15114" max="15115" width="5.6640625" style="34" customWidth="1"/>
    <col min="15116" max="15362" width="8.88671875" style="34"/>
    <col min="15363" max="15363" width="18.6640625" style="34" customWidth="1"/>
    <col min="15364" max="15364" width="20.6640625" style="34" customWidth="1"/>
    <col min="15365" max="15366" width="5.6640625" style="34" customWidth="1"/>
    <col min="15367" max="15367" width="5.5546875" style="34" customWidth="1"/>
    <col min="15368" max="15368" width="26" style="34" customWidth="1"/>
    <col min="15369" max="15369" width="20.6640625" style="34" customWidth="1"/>
    <col min="15370" max="15371" width="5.6640625" style="34" customWidth="1"/>
    <col min="15372" max="15618" width="8.88671875" style="34"/>
    <col min="15619" max="15619" width="18.6640625" style="34" customWidth="1"/>
    <col min="15620" max="15620" width="20.6640625" style="34" customWidth="1"/>
    <col min="15621" max="15622" width="5.6640625" style="34" customWidth="1"/>
    <col min="15623" max="15623" width="5.5546875" style="34" customWidth="1"/>
    <col min="15624" max="15624" width="26" style="34" customWidth="1"/>
    <col min="15625" max="15625" width="20.6640625" style="34" customWidth="1"/>
    <col min="15626" max="15627" width="5.6640625" style="34" customWidth="1"/>
    <col min="15628" max="15874" width="8.88671875" style="34"/>
    <col min="15875" max="15875" width="18.6640625" style="34" customWidth="1"/>
    <col min="15876" max="15876" width="20.6640625" style="34" customWidth="1"/>
    <col min="15877" max="15878" width="5.6640625" style="34" customWidth="1"/>
    <col min="15879" max="15879" width="5.5546875" style="34" customWidth="1"/>
    <col min="15880" max="15880" width="26" style="34" customWidth="1"/>
    <col min="15881" max="15881" width="20.6640625" style="34" customWidth="1"/>
    <col min="15882" max="15883" width="5.6640625" style="34" customWidth="1"/>
    <col min="15884" max="16130" width="8.88671875" style="34"/>
    <col min="16131" max="16131" width="18.6640625" style="34" customWidth="1"/>
    <col min="16132" max="16132" width="20.6640625" style="34" customWidth="1"/>
    <col min="16133" max="16134" width="5.6640625" style="34" customWidth="1"/>
    <col min="16135" max="16135" width="5.5546875" style="34" customWidth="1"/>
    <col min="16136" max="16136" width="26" style="34" customWidth="1"/>
    <col min="16137" max="16137" width="20.6640625" style="34" customWidth="1"/>
    <col min="16138" max="16139" width="5.6640625" style="34" customWidth="1"/>
    <col min="16140" max="16384" width="8.88671875" style="34"/>
  </cols>
  <sheetData>
    <row r="1" spans="2:29" ht="17.399999999999999" x14ac:dyDescent="0.3">
      <c r="C1" s="101"/>
      <c r="D1" s="101"/>
      <c r="E1" s="101"/>
      <c r="F1" s="101"/>
      <c r="G1" s="101"/>
      <c r="H1" s="101"/>
      <c r="I1" s="101"/>
      <c r="J1" s="101"/>
      <c r="K1" s="101"/>
    </row>
    <row r="2" spans="2:29" ht="21.6" thickBot="1" x14ac:dyDescent="0.45">
      <c r="C2" s="101"/>
      <c r="D2" s="101"/>
      <c r="E2" s="101"/>
      <c r="F2" s="101"/>
      <c r="G2" s="101"/>
      <c r="H2" s="101"/>
      <c r="I2" s="101"/>
      <c r="J2" s="101"/>
      <c r="K2" s="101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2:29" ht="21" x14ac:dyDescent="0.4">
      <c r="B3" s="52"/>
      <c r="C3" s="53"/>
      <c r="D3" s="53"/>
      <c r="E3" s="53"/>
      <c r="F3" s="54"/>
      <c r="G3" s="53"/>
      <c r="H3" s="53"/>
      <c r="I3" s="53"/>
      <c r="J3" s="53"/>
      <c r="K3" s="53"/>
      <c r="L3" s="55"/>
      <c r="N3" s="52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55"/>
    </row>
    <row r="4" spans="2:29" x14ac:dyDescent="0.25">
      <c r="B4" s="56"/>
      <c r="C4" s="57" t="s">
        <v>182</v>
      </c>
      <c r="D4" s="58"/>
      <c r="E4" s="58"/>
      <c r="F4" s="59"/>
      <c r="G4" s="58"/>
      <c r="H4" s="58"/>
      <c r="I4" s="58"/>
      <c r="J4" s="58"/>
      <c r="K4" s="58"/>
      <c r="L4" s="60"/>
      <c r="N4" s="56"/>
      <c r="O4" s="59"/>
      <c r="P4" s="59"/>
      <c r="Q4" s="59"/>
      <c r="R4" s="58"/>
      <c r="S4" s="59"/>
      <c r="T4" s="59"/>
      <c r="U4" s="59"/>
      <c r="V4" s="58"/>
      <c r="W4" s="59"/>
      <c r="X4" s="59"/>
      <c r="Y4" s="59"/>
      <c r="Z4" s="59"/>
      <c r="AA4" s="58"/>
      <c r="AB4" s="60"/>
    </row>
    <row r="5" spans="2:29" x14ac:dyDescent="0.25">
      <c r="B5" s="56"/>
      <c r="C5" s="61" t="s">
        <v>183</v>
      </c>
      <c r="D5" s="62"/>
      <c r="E5" s="62"/>
      <c r="F5" s="63"/>
      <c r="G5" s="62"/>
      <c r="H5" s="62"/>
      <c r="I5" s="62"/>
      <c r="J5" s="62"/>
      <c r="K5" s="64"/>
      <c r="L5" s="60"/>
      <c r="M5" s="36"/>
      <c r="N5" s="81"/>
      <c r="O5" s="82" t="s">
        <v>257</v>
      </c>
      <c r="P5" s="82" t="s">
        <v>258</v>
      </c>
      <c r="Q5" s="82" t="s">
        <v>259</v>
      </c>
      <c r="R5" s="83"/>
      <c r="S5" s="83"/>
      <c r="T5" s="82" t="s">
        <v>257</v>
      </c>
      <c r="U5" s="82" t="s">
        <v>258</v>
      </c>
      <c r="V5" s="82" t="s">
        <v>259</v>
      </c>
      <c r="W5" s="83"/>
      <c r="X5" s="83"/>
      <c r="Y5" s="82" t="s">
        <v>257</v>
      </c>
      <c r="Z5" s="82" t="s">
        <v>258</v>
      </c>
      <c r="AA5" s="82" t="s">
        <v>259</v>
      </c>
      <c r="AB5" s="84"/>
      <c r="AC5" s="36"/>
    </row>
    <row r="6" spans="2:29" x14ac:dyDescent="0.25">
      <c r="B6" s="56"/>
      <c r="C6" s="65" t="s">
        <v>184</v>
      </c>
      <c r="D6" s="58"/>
      <c r="E6" s="58"/>
      <c r="F6" s="59"/>
      <c r="G6" s="58"/>
      <c r="H6" s="58"/>
      <c r="I6" s="58"/>
      <c r="J6" s="58"/>
      <c r="K6" s="66"/>
      <c r="L6" s="60"/>
      <c r="N6" s="56"/>
      <c r="O6" s="85">
        <v>1</v>
      </c>
      <c r="P6" s="73" t="s">
        <v>178</v>
      </c>
      <c r="Q6" s="73">
        <v>5.4</v>
      </c>
      <c r="R6" s="58"/>
      <c r="S6" s="59"/>
      <c r="T6" s="85">
        <v>7</v>
      </c>
      <c r="U6" s="73" t="s">
        <v>178</v>
      </c>
      <c r="V6" s="73">
        <v>0</v>
      </c>
      <c r="W6" s="59"/>
      <c r="X6" s="59"/>
      <c r="Y6" s="85">
        <v>13</v>
      </c>
      <c r="Z6" s="73" t="s">
        <v>178</v>
      </c>
      <c r="AA6" s="73">
        <v>6.1</v>
      </c>
      <c r="AB6" s="60"/>
    </row>
    <row r="7" spans="2:29" x14ac:dyDescent="0.25">
      <c r="B7" s="56"/>
      <c r="C7" s="65" t="s">
        <v>185</v>
      </c>
      <c r="D7" s="58"/>
      <c r="E7" s="58"/>
      <c r="F7" s="59"/>
      <c r="G7" s="58"/>
      <c r="H7" s="58"/>
      <c r="I7" s="58"/>
      <c r="J7" s="58"/>
      <c r="K7" s="66"/>
      <c r="L7" s="60"/>
      <c r="N7" s="56"/>
      <c r="O7" s="86"/>
      <c r="P7" s="73" t="s">
        <v>179</v>
      </c>
      <c r="Q7" s="73">
        <v>4.3</v>
      </c>
      <c r="R7" s="58"/>
      <c r="S7" s="59"/>
      <c r="T7" s="86"/>
      <c r="U7" s="73" t="s">
        <v>179</v>
      </c>
      <c r="V7" s="73">
        <v>2.2999999999999998</v>
      </c>
      <c r="W7" s="59"/>
      <c r="X7" s="59"/>
      <c r="Y7" s="86"/>
      <c r="Z7" s="73" t="s">
        <v>179</v>
      </c>
      <c r="AA7" s="73">
        <v>4.8</v>
      </c>
      <c r="AB7" s="60"/>
    </row>
    <row r="8" spans="2:29" x14ac:dyDescent="0.25">
      <c r="B8" s="56"/>
      <c r="C8" s="67" t="s">
        <v>186</v>
      </c>
      <c r="D8" s="58"/>
      <c r="E8" s="58"/>
      <c r="F8" s="59"/>
      <c r="G8" s="58"/>
      <c r="H8" s="58"/>
      <c r="I8" s="58"/>
      <c r="J8" s="58"/>
      <c r="K8" s="66"/>
      <c r="L8" s="60"/>
      <c r="N8" s="56"/>
      <c r="O8" s="86"/>
      <c r="P8" s="73" t="s">
        <v>180</v>
      </c>
      <c r="Q8" s="73">
        <v>3.2</v>
      </c>
      <c r="R8" s="58"/>
      <c r="S8" s="59"/>
      <c r="T8" s="86"/>
      <c r="U8" s="73" t="s">
        <v>180</v>
      </c>
      <c r="V8" s="73">
        <v>3.5</v>
      </c>
      <c r="W8" s="59"/>
      <c r="X8" s="59"/>
      <c r="Y8" s="86"/>
      <c r="Z8" s="73" t="s">
        <v>180</v>
      </c>
      <c r="AA8" s="73">
        <v>2.2000000000000002</v>
      </c>
      <c r="AB8" s="60"/>
    </row>
    <row r="9" spans="2:29" x14ac:dyDescent="0.25">
      <c r="B9" s="56"/>
      <c r="C9" s="65" t="s">
        <v>187</v>
      </c>
      <c r="D9" s="58"/>
      <c r="E9" s="58"/>
      <c r="F9" s="59"/>
      <c r="G9" s="58"/>
      <c r="H9" s="58"/>
      <c r="I9" s="58"/>
      <c r="J9" s="58"/>
      <c r="K9" s="66"/>
      <c r="L9" s="60"/>
      <c r="N9" s="56"/>
      <c r="O9" s="86"/>
      <c r="P9" s="73" t="s">
        <v>181</v>
      </c>
      <c r="Q9" s="73">
        <v>2.1</v>
      </c>
      <c r="R9" s="58"/>
      <c r="S9" s="59"/>
      <c r="T9" s="86"/>
      <c r="U9" s="73" t="s">
        <v>181</v>
      </c>
      <c r="V9" s="73">
        <v>4.8</v>
      </c>
      <c r="W9" s="59"/>
      <c r="X9" s="59"/>
      <c r="Y9" s="87"/>
      <c r="Z9" s="73" t="s">
        <v>181</v>
      </c>
      <c r="AA9" s="73">
        <v>0</v>
      </c>
      <c r="AB9" s="60"/>
    </row>
    <row r="10" spans="2:29" x14ac:dyDescent="0.25">
      <c r="B10" s="56"/>
      <c r="C10" s="65" t="s">
        <v>188</v>
      </c>
      <c r="D10" s="58"/>
      <c r="E10" s="58"/>
      <c r="F10" s="59"/>
      <c r="G10" s="58"/>
      <c r="H10" s="58"/>
      <c r="I10" s="58"/>
      <c r="J10" s="58"/>
      <c r="K10" s="66"/>
      <c r="L10" s="60"/>
      <c r="N10" s="56"/>
      <c r="O10" s="87"/>
      <c r="P10" s="73" t="s">
        <v>202</v>
      </c>
      <c r="Q10" s="73">
        <v>1.5</v>
      </c>
      <c r="R10" s="58"/>
      <c r="S10" s="59"/>
      <c r="T10" s="87"/>
      <c r="U10" s="73" t="s">
        <v>202</v>
      </c>
      <c r="V10" s="73">
        <v>6.2</v>
      </c>
      <c r="W10" s="59"/>
      <c r="X10" s="59"/>
      <c r="Y10" s="83"/>
      <c r="Z10" s="59"/>
      <c r="AA10" s="59"/>
      <c r="AB10" s="60"/>
    </row>
    <row r="11" spans="2:29" x14ac:dyDescent="0.25">
      <c r="B11" s="56"/>
      <c r="C11" s="65" t="s">
        <v>189</v>
      </c>
      <c r="D11" s="58"/>
      <c r="E11" s="58"/>
      <c r="F11" s="59"/>
      <c r="G11" s="58"/>
      <c r="H11" s="58"/>
      <c r="I11" s="58"/>
      <c r="J11" s="58"/>
      <c r="K11" s="66"/>
      <c r="L11" s="60"/>
      <c r="N11" s="56"/>
      <c r="O11" s="83"/>
      <c r="P11" s="59"/>
      <c r="Q11" s="59"/>
      <c r="R11" s="58"/>
      <c r="S11" s="59"/>
      <c r="T11" s="83"/>
      <c r="U11" s="59"/>
      <c r="V11" s="59"/>
      <c r="W11" s="59"/>
      <c r="X11" s="59"/>
      <c r="Y11" s="83"/>
      <c r="Z11" s="59"/>
      <c r="AA11" s="59"/>
      <c r="AB11" s="60"/>
    </row>
    <row r="12" spans="2:29" x14ac:dyDescent="0.25">
      <c r="B12" s="56"/>
      <c r="C12" s="68" t="s">
        <v>190</v>
      </c>
      <c r="D12" s="69"/>
      <c r="E12" s="69"/>
      <c r="F12" s="70"/>
      <c r="G12" s="69"/>
      <c r="H12" s="69"/>
      <c r="I12" s="69"/>
      <c r="J12" s="69"/>
      <c r="K12" s="71"/>
      <c r="L12" s="60"/>
      <c r="N12" s="56"/>
      <c r="O12" s="85">
        <v>2</v>
      </c>
      <c r="P12" s="73" t="s">
        <v>178</v>
      </c>
      <c r="Q12" s="73">
        <v>4.5</v>
      </c>
      <c r="R12" s="58"/>
      <c r="S12" s="59"/>
      <c r="T12" s="85">
        <v>8</v>
      </c>
      <c r="U12" s="73" t="s">
        <v>178</v>
      </c>
      <c r="V12" s="73">
        <v>5.0999999999999996</v>
      </c>
      <c r="W12" s="59"/>
      <c r="X12" s="59"/>
      <c r="Y12" s="85">
        <v>14</v>
      </c>
      <c r="Z12" s="73" t="s">
        <v>178</v>
      </c>
      <c r="AA12" s="73">
        <v>4.2</v>
      </c>
      <c r="AB12" s="60"/>
    </row>
    <row r="13" spans="2:29" x14ac:dyDescent="0.25">
      <c r="B13" s="56"/>
      <c r="C13" s="58"/>
      <c r="D13" s="58"/>
      <c r="E13" s="58"/>
      <c r="F13" s="59"/>
      <c r="G13" s="58"/>
      <c r="H13" s="58"/>
      <c r="I13" s="58"/>
      <c r="J13" s="58"/>
      <c r="K13" s="58"/>
      <c r="L13" s="60"/>
      <c r="N13" s="56"/>
      <c r="O13" s="86"/>
      <c r="P13" s="73" t="s">
        <v>179</v>
      </c>
      <c r="Q13" s="73">
        <v>0.8</v>
      </c>
      <c r="R13" s="58"/>
      <c r="S13" s="59"/>
      <c r="T13" s="86"/>
      <c r="U13" s="73" t="s">
        <v>179</v>
      </c>
      <c r="V13" s="73">
        <v>7</v>
      </c>
      <c r="W13" s="59"/>
      <c r="X13" s="59"/>
      <c r="Y13" s="86"/>
      <c r="Z13" s="73" t="s">
        <v>179</v>
      </c>
      <c r="AA13" s="73">
        <v>6.5</v>
      </c>
      <c r="AB13" s="60"/>
    </row>
    <row r="14" spans="2:29" x14ac:dyDescent="0.25">
      <c r="B14" s="56"/>
      <c r="C14" s="102" t="s">
        <v>191</v>
      </c>
      <c r="D14" s="72" t="s">
        <v>192</v>
      </c>
      <c r="E14" s="72"/>
      <c r="F14" s="73" t="s">
        <v>178</v>
      </c>
      <c r="G14" s="58"/>
      <c r="H14" s="102" t="s">
        <v>193</v>
      </c>
      <c r="I14" s="72" t="s">
        <v>194</v>
      </c>
      <c r="J14" s="72"/>
      <c r="K14" s="73" t="s">
        <v>178</v>
      </c>
      <c r="L14" s="60"/>
      <c r="N14" s="56"/>
      <c r="O14" s="86"/>
      <c r="P14" s="73" t="s">
        <v>180</v>
      </c>
      <c r="Q14" s="73">
        <v>2.5</v>
      </c>
      <c r="R14" s="58"/>
      <c r="S14" s="59"/>
      <c r="T14" s="87"/>
      <c r="U14" s="73" t="s">
        <v>180</v>
      </c>
      <c r="V14" s="73">
        <v>0.9</v>
      </c>
      <c r="W14" s="59"/>
      <c r="X14" s="59"/>
      <c r="Y14" s="86"/>
      <c r="Z14" s="73" t="s">
        <v>180</v>
      </c>
      <c r="AA14" s="73">
        <v>7.9</v>
      </c>
      <c r="AB14" s="60"/>
    </row>
    <row r="15" spans="2:29" x14ac:dyDescent="0.25">
      <c r="B15" s="56"/>
      <c r="C15" s="102"/>
      <c r="D15" s="72" t="s">
        <v>195</v>
      </c>
      <c r="E15" s="72"/>
      <c r="F15" s="73" t="s">
        <v>179</v>
      </c>
      <c r="G15" s="58"/>
      <c r="H15" s="102"/>
      <c r="I15" s="72" t="s">
        <v>196</v>
      </c>
      <c r="J15" s="72"/>
      <c r="K15" s="73" t="s">
        <v>179</v>
      </c>
      <c r="L15" s="60"/>
      <c r="N15" s="56"/>
      <c r="O15" s="86"/>
      <c r="P15" s="73" t="s">
        <v>181</v>
      </c>
      <c r="Q15" s="73">
        <v>3.1</v>
      </c>
      <c r="R15" s="58"/>
      <c r="S15" s="59"/>
      <c r="T15" s="83"/>
      <c r="U15" s="59"/>
      <c r="V15" s="59"/>
      <c r="W15" s="59"/>
      <c r="X15" s="59"/>
      <c r="Y15" s="87"/>
      <c r="Z15" s="73" t="s">
        <v>181</v>
      </c>
      <c r="AA15" s="73">
        <v>11.5</v>
      </c>
      <c r="AB15" s="60"/>
    </row>
    <row r="16" spans="2:29" x14ac:dyDescent="0.25">
      <c r="B16" s="56"/>
      <c r="C16" s="102"/>
      <c r="D16" s="72" t="s">
        <v>197</v>
      </c>
      <c r="E16" s="72"/>
      <c r="F16" s="73" t="s">
        <v>180</v>
      </c>
      <c r="G16" s="58"/>
      <c r="H16" s="102"/>
      <c r="I16" s="72" t="s">
        <v>198</v>
      </c>
      <c r="J16" s="72"/>
      <c r="K16" s="73" t="s">
        <v>180</v>
      </c>
      <c r="L16" s="60"/>
      <c r="N16" s="56"/>
      <c r="O16" s="87"/>
      <c r="P16" s="73" t="s">
        <v>202</v>
      </c>
      <c r="Q16" s="73">
        <v>0.8</v>
      </c>
      <c r="R16" s="58"/>
      <c r="S16" s="59"/>
      <c r="T16" s="83"/>
      <c r="U16" s="59"/>
      <c r="V16" s="59"/>
      <c r="W16" s="59"/>
      <c r="X16" s="59"/>
      <c r="Y16" s="83"/>
      <c r="Z16" s="59"/>
      <c r="AA16" s="59"/>
      <c r="AB16" s="60"/>
    </row>
    <row r="17" spans="2:28" x14ac:dyDescent="0.25">
      <c r="B17" s="56"/>
      <c r="C17" s="102"/>
      <c r="D17" s="72" t="s">
        <v>199</v>
      </c>
      <c r="E17" s="72"/>
      <c r="F17" s="73" t="s">
        <v>181</v>
      </c>
      <c r="G17" s="58"/>
      <c r="H17" s="102"/>
      <c r="I17" s="72" t="s">
        <v>200</v>
      </c>
      <c r="J17" s="72"/>
      <c r="K17" s="73" t="s">
        <v>181</v>
      </c>
      <c r="L17" s="60"/>
      <c r="N17" s="56"/>
      <c r="O17" s="83"/>
      <c r="P17" s="59"/>
      <c r="Q17" s="59"/>
      <c r="R17" s="58"/>
      <c r="S17" s="59"/>
      <c r="T17" s="83"/>
      <c r="U17" s="59"/>
      <c r="V17" s="59"/>
      <c r="W17" s="59"/>
      <c r="X17" s="59"/>
      <c r="Y17" s="83"/>
      <c r="Z17" s="59"/>
      <c r="AA17" s="59"/>
      <c r="AB17" s="60"/>
    </row>
    <row r="18" spans="2:28" x14ac:dyDescent="0.25">
      <c r="B18" s="56"/>
      <c r="C18" s="102"/>
      <c r="D18" s="72" t="s">
        <v>201</v>
      </c>
      <c r="E18" s="72"/>
      <c r="F18" s="73" t="s">
        <v>202</v>
      </c>
      <c r="G18" s="58"/>
      <c r="H18" s="102"/>
      <c r="I18" s="72" t="s">
        <v>203</v>
      </c>
      <c r="J18" s="72"/>
      <c r="K18" s="73" t="s">
        <v>202</v>
      </c>
      <c r="L18" s="60"/>
      <c r="N18" s="56"/>
      <c r="O18" s="85">
        <v>3</v>
      </c>
      <c r="P18" s="73" t="s">
        <v>178</v>
      </c>
      <c r="Q18" s="73">
        <v>4.5</v>
      </c>
      <c r="R18" s="58"/>
      <c r="S18" s="59"/>
      <c r="T18" s="85">
        <v>9</v>
      </c>
      <c r="U18" s="73" t="s">
        <v>178</v>
      </c>
      <c r="V18" s="73">
        <v>1.6</v>
      </c>
      <c r="W18" s="59"/>
      <c r="X18" s="59"/>
      <c r="Y18" s="85">
        <v>15</v>
      </c>
      <c r="Z18" s="73" t="s">
        <v>178</v>
      </c>
      <c r="AA18" s="73">
        <v>2.1</v>
      </c>
      <c r="AB18" s="60"/>
    </row>
    <row r="19" spans="2:28" x14ac:dyDescent="0.25">
      <c r="B19" s="56"/>
      <c r="C19" s="58"/>
      <c r="D19" s="58"/>
      <c r="E19" s="58"/>
      <c r="F19" s="59"/>
      <c r="G19" s="58"/>
      <c r="H19" s="58"/>
      <c r="I19" s="58"/>
      <c r="J19" s="58"/>
      <c r="K19" s="58"/>
      <c r="L19" s="60"/>
      <c r="N19" s="56"/>
      <c r="O19" s="86"/>
      <c r="P19" s="73" t="s">
        <v>179</v>
      </c>
      <c r="Q19" s="73">
        <v>1.8</v>
      </c>
      <c r="R19" s="58"/>
      <c r="S19" s="59"/>
      <c r="T19" s="86"/>
      <c r="U19" s="73" t="s">
        <v>179</v>
      </c>
      <c r="V19" s="73">
        <v>3.9</v>
      </c>
      <c r="W19" s="59"/>
      <c r="X19" s="59"/>
      <c r="Y19" s="86"/>
      <c r="Z19" s="73" t="s">
        <v>179</v>
      </c>
      <c r="AA19" s="73">
        <v>5.8</v>
      </c>
      <c r="AB19" s="60"/>
    </row>
    <row r="20" spans="2:28" x14ac:dyDescent="0.25">
      <c r="B20" s="56"/>
      <c r="C20" s="103" t="s">
        <v>204</v>
      </c>
      <c r="D20" s="72" t="s">
        <v>205</v>
      </c>
      <c r="E20" s="72"/>
      <c r="F20" s="73" t="s">
        <v>178</v>
      </c>
      <c r="G20" s="58"/>
      <c r="H20" s="103" t="s">
        <v>273</v>
      </c>
      <c r="I20" s="72" t="s">
        <v>268</v>
      </c>
      <c r="J20" s="72"/>
      <c r="K20" s="73" t="s">
        <v>178</v>
      </c>
      <c r="L20" s="60"/>
      <c r="N20" s="56"/>
      <c r="O20" s="86"/>
      <c r="P20" s="73" t="s">
        <v>180</v>
      </c>
      <c r="Q20" s="73">
        <v>2.2000000000000002</v>
      </c>
      <c r="R20" s="58"/>
      <c r="S20" s="59"/>
      <c r="T20" s="86"/>
      <c r="U20" s="73" t="s">
        <v>180</v>
      </c>
      <c r="V20" s="73">
        <v>5.0999999999999996</v>
      </c>
      <c r="W20" s="59"/>
      <c r="X20" s="59"/>
      <c r="Y20" s="86"/>
      <c r="Z20" s="73" t="s">
        <v>180</v>
      </c>
      <c r="AA20" s="73">
        <v>7.6</v>
      </c>
      <c r="AB20" s="60"/>
    </row>
    <row r="21" spans="2:28" x14ac:dyDescent="0.25">
      <c r="B21" s="56"/>
      <c r="C21" s="103"/>
      <c r="D21" s="74">
        <v>1</v>
      </c>
      <c r="E21" s="72"/>
      <c r="F21" s="73" t="s">
        <v>179</v>
      </c>
      <c r="G21" s="58"/>
      <c r="H21" s="103"/>
      <c r="I21" s="72" t="s">
        <v>269</v>
      </c>
      <c r="J21" s="72"/>
      <c r="K21" s="73" t="s">
        <v>179</v>
      </c>
      <c r="L21" s="60"/>
      <c r="N21" s="56"/>
      <c r="O21" s="86"/>
      <c r="P21" s="73" t="s">
        <v>181</v>
      </c>
      <c r="Q21" s="73">
        <v>3.1</v>
      </c>
      <c r="R21" s="58"/>
      <c r="S21" s="59"/>
      <c r="T21" s="87"/>
      <c r="U21" s="73" t="s">
        <v>181</v>
      </c>
      <c r="V21" s="73">
        <v>6.7</v>
      </c>
      <c r="W21" s="59"/>
      <c r="X21" s="59"/>
      <c r="Y21" s="87"/>
      <c r="Z21" s="73" t="s">
        <v>181</v>
      </c>
      <c r="AA21" s="73">
        <v>11.4</v>
      </c>
      <c r="AB21" s="60"/>
    </row>
    <row r="22" spans="2:28" x14ac:dyDescent="0.25">
      <c r="B22" s="56"/>
      <c r="C22" s="103"/>
      <c r="D22" s="74">
        <v>2</v>
      </c>
      <c r="E22" s="72"/>
      <c r="F22" s="73" t="s">
        <v>180</v>
      </c>
      <c r="G22" s="58"/>
      <c r="H22" s="103"/>
      <c r="I22" s="72" t="s">
        <v>270</v>
      </c>
      <c r="J22" s="72"/>
      <c r="K22" s="73" t="s">
        <v>180</v>
      </c>
      <c r="L22" s="60"/>
      <c r="N22" s="56"/>
      <c r="O22" s="86"/>
      <c r="P22" s="73" t="s">
        <v>202</v>
      </c>
      <c r="Q22" s="73">
        <v>1.1000000000000001</v>
      </c>
      <c r="R22" s="58"/>
      <c r="S22" s="59"/>
      <c r="T22" s="83"/>
      <c r="U22" s="59"/>
      <c r="V22" s="59"/>
      <c r="W22" s="59"/>
      <c r="X22" s="59"/>
      <c r="Y22" s="83"/>
      <c r="Z22" s="59"/>
      <c r="AA22" s="59"/>
      <c r="AB22" s="60"/>
    </row>
    <row r="23" spans="2:28" x14ac:dyDescent="0.25">
      <c r="B23" s="56"/>
      <c r="C23" s="103"/>
      <c r="D23" s="74">
        <v>3</v>
      </c>
      <c r="E23" s="72"/>
      <c r="F23" s="73" t="s">
        <v>181</v>
      </c>
      <c r="G23" s="58"/>
      <c r="H23" s="103"/>
      <c r="I23" s="72" t="s">
        <v>271</v>
      </c>
      <c r="J23" s="72"/>
      <c r="K23" s="73" t="s">
        <v>181</v>
      </c>
      <c r="L23" s="60"/>
      <c r="N23" s="56"/>
      <c r="O23" s="87"/>
      <c r="P23" s="73" t="s">
        <v>207</v>
      </c>
      <c r="Q23" s="73">
        <v>0.4</v>
      </c>
      <c r="R23" s="58"/>
      <c r="S23" s="59"/>
      <c r="T23" s="83"/>
      <c r="U23" s="59"/>
      <c r="V23" s="59"/>
      <c r="W23" s="59"/>
      <c r="X23" s="59"/>
      <c r="Y23" s="83"/>
      <c r="Z23" s="59"/>
      <c r="AA23" s="59"/>
      <c r="AB23" s="60"/>
    </row>
    <row r="24" spans="2:28" x14ac:dyDescent="0.25">
      <c r="B24" s="56"/>
      <c r="C24" s="103"/>
      <c r="D24" s="74">
        <v>4</v>
      </c>
      <c r="E24" s="72"/>
      <c r="F24" s="73" t="s">
        <v>202</v>
      </c>
      <c r="G24" s="58"/>
      <c r="H24" s="103"/>
      <c r="I24" s="72" t="s">
        <v>272</v>
      </c>
      <c r="J24" s="72"/>
      <c r="K24" s="73" t="s">
        <v>202</v>
      </c>
      <c r="L24" s="60"/>
      <c r="N24" s="56"/>
      <c r="O24" s="83"/>
      <c r="P24" s="59"/>
      <c r="Q24" s="59"/>
      <c r="R24" s="58"/>
      <c r="S24" s="59"/>
      <c r="T24" s="83"/>
      <c r="U24" s="59"/>
      <c r="V24" s="59"/>
      <c r="W24" s="59"/>
      <c r="X24" s="59"/>
      <c r="Y24" s="83"/>
      <c r="Z24" s="59"/>
      <c r="AA24" s="59"/>
      <c r="AB24" s="60"/>
    </row>
    <row r="25" spans="2:28" x14ac:dyDescent="0.25">
      <c r="B25" s="56"/>
      <c r="C25" s="103"/>
      <c r="D25" s="72" t="s">
        <v>206</v>
      </c>
      <c r="E25" s="72"/>
      <c r="F25" s="73" t="s">
        <v>207</v>
      </c>
      <c r="G25" s="58"/>
      <c r="H25" s="58"/>
      <c r="I25" s="58"/>
      <c r="J25" s="58"/>
      <c r="K25" s="58"/>
      <c r="L25" s="60"/>
      <c r="N25" s="56"/>
      <c r="O25" s="85">
        <v>4</v>
      </c>
      <c r="P25" s="73" t="s">
        <v>178</v>
      </c>
      <c r="Q25" s="73">
        <v>2.7</v>
      </c>
      <c r="R25" s="58"/>
      <c r="S25" s="59"/>
      <c r="T25" s="85">
        <v>10</v>
      </c>
      <c r="U25" s="73" t="s">
        <v>178</v>
      </c>
      <c r="V25" s="73">
        <v>0.4</v>
      </c>
      <c r="W25" s="59"/>
      <c r="X25" s="59"/>
      <c r="Y25" s="85">
        <v>16</v>
      </c>
      <c r="Z25" s="73" t="s">
        <v>178</v>
      </c>
      <c r="AA25" s="73">
        <v>10.199999999999999</v>
      </c>
      <c r="AB25" s="60"/>
    </row>
    <row r="26" spans="2:28" x14ac:dyDescent="0.25">
      <c r="B26" s="56"/>
      <c r="C26" s="58"/>
      <c r="D26" s="58"/>
      <c r="E26" s="58"/>
      <c r="F26" s="59"/>
      <c r="G26" s="58"/>
      <c r="H26" s="103" t="s">
        <v>208</v>
      </c>
      <c r="I26" s="72" t="s">
        <v>209</v>
      </c>
      <c r="J26" s="72"/>
      <c r="K26" s="73" t="s">
        <v>178</v>
      </c>
      <c r="L26" s="60"/>
      <c r="N26" s="56"/>
      <c r="O26" s="86"/>
      <c r="P26" s="73" t="s">
        <v>179</v>
      </c>
      <c r="Q26" s="73">
        <v>5.0999999999999996</v>
      </c>
      <c r="R26" s="58"/>
      <c r="S26" s="59"/>
      <c r="T26" s="86"/>
      <c r="U26" s="73" t="s">
        <v>179</v>
      </c>
      <c r="V26" s="73">
        <v>1.6</v>
      </c>
      <c r="W26" s="59"/>
      <c r="X26" s="59"/>
      <c r="Y26" s="86"/>
      <c r="Z26" s="73" t="s">
        <v>179</v>
      </c>
      <c r="AA26" s="73">
        <v>7.6</v>
      </c>
      <c r="AB26" s="60"/>
    </row>
    <row r="27" spans="2:28" x14ac:dyDescent="0.25">
      <c r="B27" s="56"/>
      <c r="C27" s="102" t="s">
        <v>210</v>
      </c>
      <c r="D27" s="72" t="s">
        <v>211</v>
      </c>
      <c r="E27" s="72"/>
      <c r="F27" s="73" t="s">
        <v>178</v>
      </c>
      <c r="G27" s="58"/>
      <c r="H27" s="103"/>
      <c r="I27" s="72" t="s">
        <v>212</v>
      </c>
      <c r="J27" s="72"/>
      <c r="K27" s="73" t="s">
        <v>179</v>
      </c>
      <c r="L27" s="60"/>
      <c r="N27" s="56"/>
      <c r="O27" s="86"/>
      <c r="P27" s="73" t="s">
        <v>180</v>
      </c>
      <c r="Q27" s="73">
        <v>7.1</v>
      </c>
      <c r="R27" s="58"/>
      <c r="S27" s="59"/>
      <c r="T27" s="86"/>
      <c r="U27" s="73" t="s">
        <v>180</v>
      </c>
      <c r="V27" s="73">
        <v>3.3</v>
      </c>
      <c r="W27" s="59"/>
      <c r="X27" s="59"/>
      <c r="Y27" s="86"/>
      <c r="Z27" s="73" t="s">
        <v>180</v>
      </c>
      <c r="AA27" s="73">
        <v>5.5</v>
      </c>
      <c r="AB27" s="60"/>
    </row>
    <row r="28" spans="2:28" x14ac:dyDescent="0.25">
      <c r="B28" s="56"/>
      <c r="C28" s="102"/>
      <c r="D28" s="72" t="s">
        <v>213</v>
      </c>
      <c r="E28" s="72"/>
      <c r="F28" s="73" t="s">
        <v>179</v>
      </c>
      <c r="G28" s="58"/>
      <c r="H28" s="103"/>
      <c r="I28" s="72" t="s">
        <v>214</v>
      </c>
      <c r="J28" s="72"/>
      <c r="K28" s="73" t="s">
        <v>180</v>
      </c>
      <c r="L28" s="60"/>
      <c r="N28" s="56"/>
      <c r="O28" s="86"/>
      <c r="P28" s="73" t="s">
        <v>181</v>
      </c>
      <c r="Q28" s="73">
        <v>8.8000000000000007</v>
      </c>
      <c r="R28" s="58"/>
      <c r="S28" s="59"/>
      <c r="T28" s="86"/>
      <c r="U28" s="73" t="s">
        <v>181</v>
      </c>
      <c r="V28" s="73">
        <v>5.6</v>
      </c>
      <c r="W28" s="59"/>
      <c r="X28" s="59"/>
      <c r="Y28" s="86"/>
      <c r="Z28" s="73" t="s">
        <v>181</v>
      </c>
      <c r="AA28" s="73">
        <v>3.4</v>
      </c>
      <c r="AB28" s="60"/>
    </row>
    <row r="29" spans="2:28" x14ac:dyDescent="0.25">
      <c r="B29" s="56"/>
      <c r="C29" s="102"/>
      <c r="D29" s="72" t="s">
        <v>215</v>
      </c>
      <c r="E29" s="72"/>
      <c r="F29" s="73" t="s">
        <v>180</v>
      </c>
      <c r="G29" s="58"/>
      <c r="H29" s="103"/>
      <c r="I29" s="72" t="s">
        <v>216</v>
      </c>
      <c r="J29" s="72"/>
      <c r="K29" s="73" t="s">
        <v>181</v>
      </c>
      <c r="L29" s="60"/>
      <c r="N29" s="56"/>
      <c r="O29" s="87"/>
      <c r="P29" s="73" t="s">
        <v>202</v>
      </c>
      <c r="Q29" s="73">
        <v>10.5</v>
      </c>
      <c r="R29" s="58"/>
      <c r="S29" s="59"/>
      <c r="T29" s="87"/>
      <c r="U29" s="73" t="s">
        <v>202</v>
      </c>
      <c r="V29" s="73">
        <v>7</v>
      </c>
      <c r="W29" s="59"/>
      <c r="X29" s="59"/>
      <c r="Y29" s="87"/>
      <c r="Z29" s="73" t="s">
        <v>202</v>
      </c>
      <c r="AA29" s="73">
        <v>1.1000000000000001</v>
      </c>
      <c r="AB29" s="60"/>
    </row>
    <row r="30" spans="2:28" x14ac:dyDescent="0.25">
      <c r="B30" s="56"/>
      <c r="C30" s="58"/>
      <c r="D30" s="58"/>
      <c r="E30" s="58"/>
      <c r="F30" s="59"/>
      <c r="G30" s="58"/>
      <c r="H30" s="58"/>
      <c r="I30" s="58"/>
      <c r="J30" s="58"/>
      <c r="K30" s="58"/>
      <c r="L30" s="60"/>
      <c r="N30" s="56"/>
      <c r="O30" s="83"/>
      <c r="P30" s="59"/>
      <c r="Q30" s="59"/>
      <c r="R30" s="58"/>
      <c r="S30" s="59"/>
      <c r="T30" s="83"/>
      <c r="U30" s="59"/>
      <c r="V30" s="59"/>
      <c r="W30" s="59"/>
      <c r="X30" s="59"/>
      <c r="Y30" s="83"/>
      <c r="Z30" s="59"/>
      <c r="AA30" s="59"/>
      <c r="AB30" s="60"/>
    </row>
    <row r="31" spans="2:28" x14ac:dyDescent="0.25">
      <c r="B31" s="56"/>
      <c r="C31" s="103" t="s">
        <v>217</v>
      </c>
      <c r="D31" s="72" t="s">
        <v>205</v>
      </c>
      <c r="E31" s="72"/>
      <c r="F31" s="73" t="s">
        <v>178</v>
      </c>
      <c r="G31" s="58"/>
      <c r="H31" s="103" t="s">
        <v>218</v>
      </c>
      <c r="I31" s="72" t="s">
        <v>219</v>
      </c>
      <c r="J31" s="72"/>
      <c r="K31" s="73" t="s">
        <v>178</v>
      </c>
      <c r="L31" s="60"/>
      <c r="N31" s="56"/>
      <c r="O31" s="85">
        <v>5</v>
      </c>
      <c r="P31" s="73" t="s">
        <v>178</v>
      </c>
      <c r="Q31" s="73">
        <v>7</v>
      </c>
      <c r="R31" s="58"/>
      <c r="S31" s="59"/>
      <c r="T31" s="85">
        <v>11</v>
      </c>
      <c r="U31" s="73" t="s">
        <v>178</v>
      </c>
      <c r="V31" s="73">
        <v>2.5</v>
      </c>
      <c r="W31" s="59"/>
      <c r="X31" s="59"/>
      <c r="Y31" s="85">
        <v>17</v>
      </c>
      <c r="Z31" s="73" t="s">
        <v>178</v>
      </c>
      <c r="AA31" s="73">
        <v>3.3</v>
      </c>
      <c r="AB31" s="60"/>
    </row>
    <row r="32" spans="2:28" x14ac:dyDescent="0.25">
      <c r="B32" s="56"/>
      <c r="C32" s="103"/>
      <c r="D32" s="75">
        <v>0.25</v>
      </c>
      <c r="E32" s="72"/>
      <c r="F32" s="73" t="s">
        <v>179</v>
      </c>
      <c r="G32" s="58"/>
      <c r="H32" s="103"/>
      <c r="I32" s="72" t="s">
        <v>220</v>
      </c>
      <c r="J32" s="72"/>
      <c r="K32" s="73" t="s">
        <v>179</v>
      </c>
      <c r="L32" s="60"/>
      <c r="N32" s="56"/>
      <c r="O32" s="86"/>
      <c r="P32" s="73" t="s">
        <v>179</v>
      </c>
      <c r="Q32" s="73">
        <v>5.4</v>
      </c>
      <c r="R32" s="58"/>
      <c r="S32" s="59"/>
      <c r="T32" s="86"/>
      <c r="U32" s="73" t="s">
        <v>179</v>
      </c>
      <c r="V32" s="73">
        <v>5.6</v>
      </c>
      <c r="W32" s="59"/>
      <c r="X32" s="59"/>
      <c r="Y32" s="88"/>
      <c r="Z32" s="73" t="s">
        <v>179</v>
      </c>
      <c r="AA32" s="73">
        <v>5.4</v>
      </c>
      <c r="AB32" s="60"/>
    </row>
    <row r="33" spans="2:29" x14ac:dyDescent="0.25">
      <c r="B33" s="56"/>
      <c r="C33" s="103"/>
      <c r="D33" s="75">
        <v>0.5</v>
      </c>
      <c r="E33" s="72"/>
      <c r="F33" s="73" t="s">
        <v>180</v>
      </c>
      <c r="G33" s="58"/>
      <c r="H33" s="103"/>
      <c r="I33" s="72" t="s">
        <v>221</v>
      </c>
      <c r="J33" s="72"/>
      <c r="K33" s="73" t="s">
        <v>180</v>
      </c>
      <c r="L33" s="60"/>
      <c r="N33" s="56"/>
      <c r="O33" s="87"/>
      <c r="P33" s="73" t="s">
        <v>180</v>
      </c>
      <c r="Q33" s="73">
        <v>3.1</v>
      </c>
      <c r="R33" s="58"/>
      <c r="S33" s="59"/>
      <c r="T33" s="87"/>
      <c r="U33" s="73" t="s">
        <v>180</v>
      </c>
      <c r="V33" s="73">
        <v>8.3000000000000007</v>
      </c>
      <c r="W33" s="59"/>
      <c r="X33" s="59"/>
      <c r="Y33" s="88"/>
      <c r="Z33" s="73" t="s">
        <v>180</v>
      </c>
      <c r="AA33" s="73">
        <v>6.9</v>
      </c>
      <c r="AB33" s="60"/>
    </row>
    <row r="34" spans="2:29" x14ac:dyDescent="0.25">
      <c r="B34" s="56"/>
      <c r="C34" s="103"/>
      <c r="D34" s="75">
        <v>0.75</v>
      </c>
      <c r="E34" s="72"/>
      <c r="F34" s="73" t="s">
        <v>181</v>
      </c>
      <c r="G34" s="58"/>
      <c r="H34" s="103"/>
      <c r="I34" s="72"/>
      <c r="J34" s="72"/>
      <c r="K34" s="72"/>
      <c r="L34" s="60"/>
      <c r="N34" s="56"/>
      <c r="O34" s="83"/>
      <c r="P34" s="59"/>
      <c r="Q34" s="59"/>
      <c r="R34" s="58"/>
      <c r="S34" s="59"/>
      <c r="T34" s="83"/>
      <c r="U34" s="59"/>
      <c r="V34" s="59"/>
      <c r="W34" s="59"/>
      <c r="X34" s="59"/>
      <c r="Y34" s="88"/>
      <c r="Z34" s="73" t="s">
        <v>181</v>
      </c>
      <c r="AA34" s="73">
        <v>8.6</v>
      </c>
      <c r="AB34" s="60"/>
    </row>
    <row r="35" spans="2:29" x14ac:dyDescent="0.25">
      <c r="B35" s="56"/>
      <c r="C35" s="103"/>
      <c r="D35" s="75">
        <v>1</v>
      </c>
      <c r="E35" s="72"/>
      <c r="F35" s="73" t="s">
        <v>202</v>
      </c>
      <c r="G35" s="58"/>
      <c r="H35" s="58"/>
      <c r="I35" s="58"/>
      <c r="J35" s="58"/>
      <c r="K35" s="58"/>
      <c r="L35" s="60"/>
      <c r="N35" s="56"/>
      <c r="O35" s="85">
        <v>6</v>
      </c>
      <c r="P35" s="73" t="s">
        <v>178</v>
      </c>
      <c r="Q35" s="73">
        <v>5.7</v>
      </c>
      <c r="R35" s="58"/>
      <c r="S35" s="59"/>
      <c r="T35" s="85">
        <v>12</v>
      </c>
      <c r="U35" s="73" t="s">
        <v>178</v>
      </c>
      <c r="V35" s="73">
        <v>6.3</v>
      </c>
      <c r="W35" s="59"/>
      <c r="X35" s="59"/>
      <c r="Y35" s="89"/>
      <c r="Z35" s="73" t="s">
        <v>202</v>
      </c>
      <c r="AA35" s="73">
        <v>10.3</v>
      </c>
      <c r="AB35" s="60"/>
    </row>
    <row r="36" spans="2:29" x14ac:dyDescent="0.25">
      <c r="B36" s="56"/>
      <c r="C36" s="58"/>
      <c r="D36" s="58"/>
      <c r="E36" s="58"/>
      <c r="F36" s="59"/>
      <c r="G36" s="58"/>
      <c r="H36" s="103" t="s">
        <v>277</v>
      </c>
      <c r="I36" s="72" t="s">
        <v>274</v>
      </c>
      <c r="J36" s="72"/>
      <c r="K36" s="73" t="s">
        <v>178</v>
      </c>
      <c r="L36" s="60"/>
      <c r="N36" s="56"/>
      <c r="O36" s="88"/>
      <c r="P36" s="73" t="s">
        <v>179</v>
      </c>
      <c r="Q36" s="73">
        <v>7.5</v>
      </c>
      <c r="R36" s="58"/>
      <c r="S36" s="59"/>
      <c r="T36" s="88"/>
      <c r="U36" s="73" t="s">
        <v>179</v>
      </c>
      <c r="V36" s="73">
        <v>9.9</v>
      </c>
      <c r="W36" s="59"/>
      <c r="X36" s="59"/>
      <c r="Y36" s="59"/>
      <c r="Z36" s="59"/>
      <c r="AA36" s="59"/>
      <c r="AB36" s="60"/>
    </row>
    <row r="37" spans="2:29" x14ac:dyDescent="0.25">
      <c r="B37" s="56"/>
      <c r="C37" s="103" t="s">
        <v>222</v>
      </c>
      <c r="D37" s="72" t="s">
        <v>268</v>
      </c>
      <c r="E37" s="72"/>
      <c r="F37" s="73" t="s">
        <v>178</v>
      </c>
      <c r="G37" s="58"/>
      <c r="H37" s="103"/>
      <c r="I37" s="72" t="s">
        <v>275</v>
      </c>
      <c r="J37" s="72"/>
      <c r="K37" s="73" t="s">
        <v>179</v>
      </c>
      <c r="L37" s="60"/>
      <c r="N37" s="56"/>
      <c r="O37" s="88"/>
      <c r="P37" s="73" t="s">
        <v>180</v>
      </c>
      <c r="Q37" s="73">
        <v>3.4</v>
      </c>
      <c r="R37" s="58"/>
      <c r="S37" s="59"/>
      <c r="T37" s="89"/>
      <c r="U37" s="73" t="s">
        <v>180</v>
      </c>
      <c r="V37" s="73">
        <v>4.4000000000000004</v>
      </c>
      <c r="W37" s="59"/>
      <c r="X37" s="59"/>
      <c r="Y37" s="59"/>
      <c r="Z37" s="59"/>
      <c r="AA37" s="59"/>
      <c r="AB37" s="60"/>
    </row>
    <row r="38" spans="2:29" x14ac:dyDescent="0.25">
      <c r="B38" s="56"/>
      <c r="C38" s="103"/>
      <c r="D38" s="72" t="s">
        <v>276</v>
      </c>
      <c r="E38" s="72"/>
      <c r="F38" s="73" t="s">
        <v>179</v>
      </c>
      <c r="G38" s="58"/>
      <c r="H38" s="103"/>
      <c r="I38" s="72" t="s">
        <v>276</v>
      </c>
      <c r="J38" s="72"/>
      <c r="K38" s="73" t="s">
        <v>180</v>
      </c>
      <c r="L38" s="60"/>
      <c r="N38" s="56"/>
      <c r="O38" s="89"/>
      <c r="P38" s="73" t="s">
        <v>181</v>
      </c>
      <c r="Q38" s="73">
        <v>4.9000000000000004</v>
      </c>
      <c r="R38" s="58"/>
      <c r="S38" s="59"/>
      <c r="T38" s="59"/>
      <c r="U38" s="59"/>
      <c r="V38" s="59"/>
      <c r="W38" s="59"/>
      <c r="X38" s="59"/>
      <c r="Y38" s="59"/>
      <c r="Z38" s="59"/>
      <c r="AA38" s="59"/>
      <c r="AB38" s="60"/>
    </row>
    <row r="39" spans="2:29" x14ac:dyDescent="0.25">
      <c r="B39" s="56"/>
      <c r="C39" s="103"/>
      <c r="D39" s="72" t="s">
        <v>278</v>
      </c>
      <c r="E39" s="72"/>
      <c r="F39" s="73" t="s">
        <v>180</v>
      </c>
      <c r="G39" s="58"/>
      <c r="H39" s="103"/>
      <c r="I39" s="72" t="s">
        <v>280</v>
      </c>
      <c r="J39" s="72"/>
      <c r="K39" s="73" t="s">
        <v>181</v>
      </c>
      <c r="L39" s="60"/>
      <c r="N39" s="56"/>
      <c r="O39" s="59"/>
      <c r="P39" s="59"/>
      <c r="Q39" s="59"/>
      <c r="R39" s="58"/>
      <c r="S39" s="59"/>
      <c r="T39" s="59"/>
      <c r="U39" s="59"/>
      <c r="V39" s="59"/>
      <c r="W39" s="59"/>
      <c r="X39" s="59"/>
      <c r="Y39" s="59"/>
      <c r="Z39" s="59"/>
      <c r="AA39" s="59"/>
      <c r="AB39" s="60"/>
    </row>
    <row r="40" spans="2:29" x14ac:dyDescent="0.25">
      <c r="B40" s="56"/>
      <c r="C40" s="103"/>
      <c r="D40" s="72" t="s">
        <v>279</v>
      </c>
      <c r="E40" s="72"/>
      <c r="F40" s="73" t="s">
        <v>181</v>
      </c>
      <c r="G40" s="58"/>
      <c r="H40" s="103"/>
      <c r="I40" s="72" t="s">
        <v>279</v>
      </c>
      <c r="J40" s="72"/>
      <c r="K40" s="73" t="s">
        <v>202</v>
      </c>
      <c r="L40" s="60"/>
      <c r="M40" s="37"/>
      <c r="N40" s="90"/>
      <c r="O40" s="91" t="s">
        <v>259</v>
      </c>
      <c r="P40" s="92"/>
      <c r="Q40" s="93"/>
      <c r="R40" s="94"/>
      <c r="S40" s="95"/>
      <c r="T40" s="91" t="s">
        <v>259</v>
      </c>
      <c r="U40" s="92"/>
      <c r="V40" s="93"/>
      <c r="W40" s="95"/>
      <c r="X40" s="95"/>
      <c r="Y40" s="91" t="s">
        <v>259</v>
      </c>
      <c r="Z40" s="92"/>
      <c r="AA40" s="93"/>
      <c r="AB40" s="96"/>
      <c r="AC40" s="37"/>
    </row>
    <row r="41" spans="2:29" x14ac:dyDescent="0.25">
      <c r="B41" s="56"/>
      <c r="C41" s="58"/>
      <c r="D41" s="58"/>
      <c r="E41" s="58"/>
      <c r="F41" s="59"/>
      <c r="G41" s="58"/>
      <c r="H41" s="58"/>
      <c r="I41" s="58"/>
      <c r="J41" s="58"/>
      <c r="K41" s="58"/>
      <c r="L41" s="60"/>
      <c r="N41" s="56"/>
      <c r="O41" s="59"/>
      <c r="P41" s="59"/>
      <c r="Q41" s="59"/>
      <c r="R41" s="58"/>
      <c r="S41" s="59"/>
      <c r="T41" s="59"/>
      <c r="U41" s="59"/>
      <c r="V41" s="58"/>
      <c r="W41" s="59"/>
      <c r="X41" s="59"/>
      <c r="Y41" s="59"/>
      <c r="Z41" s="59"/>
      <c r="AA41" s="58"/>
      <c r="AB41" s="60"/>
    </row>
    <row r="42" spans="2:29" ht="15.6" x14ac:dyDescent="0.3">
      <c r="B42" s="56"/>
      <c r="C42" s="103" t="s">
        <v>223</v>
      </c>
      <c r="D42" s="72" t="s">
        <v>224</v>
      </c>
      <c r="E42" s="72"/>
      <c r="F42" s="73" t="s">
        <v>178</v>
      </c>
      <c r="G42" s="58"/>
      <c r="H42" s="103" t="s">
        <v>225</v>
      </c>
      <c r="I42" s="72" t="s">
        <v>209</v>
      </c>
      <c r="J42" s="72"/>
      <c r="K42" s="73" t="s">
        <v>178</v>
      </c>
      <c r="L42" s="60"/>
      <c r="N42" s="56"/>
      <c r="O42" s="106" t="s">
        <v>260</v>
      </c>
      <c r="P42" s="106"/>
      <c r="Q42" s="107"/>
      <c r="R42" s="104"/>
      <c r="S42" s="104"/>
      <c r="T42" s="104"/>
      <c r="U42" s="104"/>
      <c r="V42" s="104"/>
      <c r="W42" s="59"/>
      <c r="X42" s="59"/>
      <c r="Y42" s="59"/>
      <c r="Z42" s="59"/>
      <c r="AA42" s="58"/>
      <c r="AB42" s="60"/>
    </row>
    <row r="43" spans="2:29" ht="15.6" x14ac:dyDescent="0.3">
      <c r="B43" s="56"/>
      <c r="C43" s="103"/>
      <c r="D43" s="72" t="s">
        <v>226</v>
      </c>
      <c r="E43" s="72"/>
      <c r="F43" s="73" t="s">
        <v>179</v>
      </c>
      <c r="G43" s="58"/>
      <c r="H43" s="103"/>
      <c r="I43" s="72" t="s">
        <v>212</v>
      </c>
      <c r="J43" s="72"/>
      <c r="K43" s="73" t="s">
        <v>179</v>
      </c>
      <c r="L43" s="60"/>
      <c r="N43" s="56"/>
      <c r="O43" s="106" t="s">
        <v>261</v>
      </c>
      <c r="P43" s="106"/>
      <c r="Q43" s="107"/>
      <c r="R43" s="104"/>
      <c r="S43" s="104"/>
      <c r="T43" s="104"/>
      <c r="U43" s="104"/>
      <c r="V43" s="104"/>
      <c r="W43" s="59"/>
      <c r="X43" s="59"/>
      <c r="Y43" s="59"/>
      <c r="Z43" s="59"/>
      <c r="AA43" s="58"/>
      <c r="AB43" s="60"/>
    </row>
    <row r="44" spans="2:29" x14ac:dyDescent="0.25">
      <c r="B44" s="56"/>
      <c r="C44" s="103"/>
      <c r="D44" s="72" t="s">
        <v>227</v>
      </c>
      <c r="E44" s="72"/>
      <c r="F44" s="73" t="s">
        <v>180</v>
      </c>
      <c r="G44" s="58"/>
      <c r="H44" s="103"/>
      <c r="I44" s="72" t="s">
        <v>214</v>
      </c>
      <c r="J44" s="72"/>
      <c r="K44" s="73" t="s">
        <v>180</v>
      </c>
      <c r="L44" s="60"/>
      <c r="N44" s="56"/>
      <c r="O44" s="59"/>
      <c r="P44" s="59"/>
      <c r="Q44" s="59"/>
      <c r="R44" s="58"/>
      <c r="S44" s="59"/>
      <c r="T44" s="59"/>
      <c r="U44" s="59"/>
      <c r="V44" s="58"/>
      <c r="W44" s="59"/>
      <c r="X44" s="59"/>
      <c r="Y44" s="59"/>
      <c r="Z44" s="59"/>
      <c r="AA44" s="58"/>
      <c r="AB44" s="60"/>
    </row>
    <row r="45" spans="2:29" ht="15.6" x14ac:dyDescent="0.3">
      <c r="B45" s="56"/>
      <c r="C45" s="58"/>
      <c r="D45" s="58"/>
      <c r="E45" s="58"/>
      <c r="F45" s="59"/>
      <c r="G45" s="58"/>
      <c r="H45" s="58"/>
      <c r="I45" s="58"/>
      <c r="J45" s="58"/>
      <c r="K45" s="58"/>
      <c r="L45" s="60"/>
      <c r="N45" s="56"/>
      <c r="O45" s="109" t="s">
        <v>262</v>
      </c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1"/>
      <c r="AB45" s="60"/>
    </row>
    <row r="46" spans="2:29" x14ac:dyDescent="0.25">
      <c r="B46" s="56"/>
      <c r="C46" s="103" t="s">
        <v>228</v>
      </c>
      <c r="D46" s="72" t="s">
        <v>229</v>
      </c>
      <c r="E46" s="72"/>
      <c r="F46" s="73" t="s">
        <v>178</v>
      </c>
      <c r="G46" s="58"/>
      <c r="H46" s="58"/>
      <c r="I46" s="58"/>
      <c r="J46" s="58"/>
      <c r="K46" s="58"/>
      <c r="L46" s="60"/>
      <c r="N46" s="56"/>
      <c r="O46" s="112" t="s">
        <v>263</v>
      </c>
      <c r="P46" s="113"/>
      <c r="Q46" s="112" t="s">
        <v>264</v>
      </c>
      <c r="R46" s="114"/>
      <c r="S46" s="114"/>
      <c r="T46" s="114"/>
      <c r="U46" s="112" t="s">
        <v>265</v>
      </c>
      <c r="V46" s="114"/>
      <c r="W46" s="112" t="s">
        <v>266</v>
      </c>
      <c r="X46" s="113"/>
      <c r="Y46" s="113"/>
      <c r="Z46" s="115" t="s">
        <v>267</v>
      </c>
      <c r="AA46" s="116"/>
      <c r="AB46" s="60"/>
    </row>
    <row r="47" spans="2:29" x14ac:dyDescent="0.25">
      <c r="B47" s="56"/>
      <c r="C47" s="103"/>
      <c r="D47" s="72" t="s">
        <v>230</v>
      </c>
      <c r="E47" s="72"/>
      <c r="F47" s="73" t="s">
        <v>179</v>
      </c>
      <c r="G47" s="58"/>
      <c r="H47" s="58"/>
      <c r="I47" s="58"/>
      <c r="J47" s="58"/>
      <c r="K47" s="58"/>
      <c r="L47" s="60"/>
      <c r="N47" s="56"/>
      <c r="O47" s="113"/>
      <c r="P47" s="113"/>
      <c r="Q47" s="114"/>
      <c r="R47" s="114"/>
      <c r="S47" s="114"/>
      <c r="T47" s="114"/>
      <c r="U47" s="114"/>
      <c r="V47" s="114"/>
      <c r="W47" s="113"/>
      <c r="X47" s="113"/>
      <c r="Y47" s="113"/>
      <c r="Z47" s="117"/>
      <c r="AA47" s="118"/>
      <c r="AB47" s="60"/>
    </row>
    <row r="48" spans="2:29" x14ac:dyDescent="0.25">
      <c r="B48" s="56"/>
      <c r="C48" s="103"/>
      <c r="D48" s="72" t="s">
        <v>231</v>
      </c>
      <c r="E48" s="72"/>
      <c r="F48" s="73" t="s">
        <v>180</v>
      </c>
      <c r="G48" s="58"/>
      <c r="H48" s="58"/>
      <c r="I48" s="58"/>
      <c r="J48" s="58"/>
      <c r="K48" s="58"/>
      <c r="L48" s="60"/>
      <c r="N48" s="56"/>
      <c r="O48" s="59"/>
      <c r="P48" s="59"/>
      <c r="Q48" s="59"/>
      <c r="R48" s="58"/>
      <c r="S48" s="59"/>
      <c r="T48" s="59"/>
      <c r="U48" s="59"/>
      <c r="V48" s="58"/>
      <c r="W48" s="59"/>
      <c r="X48" s="59"/>
      <c r="Y48" s="59"/>
      <c r="Z48" s="59"/>
      <c r="AA48" s="58"/>
      <c r="AB48" s="60"/>
    </row>
    <row r="49" spans="2:28" ht="13.8" thickBot="1" x14ac:dyDescent="0.3">
      <c r="B49" s="56"/>
      <c r="C49" s="103"/>
      <c r="D49" s="72" t="s">
        <v>232</v>
      </c>
      <c r="E49" s="72"/>
      <c r="F49" s="73" t="s">
        <v>181</v>
      </c>
      <c r="G49" s="58"/>
      <c r="H49" s="58"/>
      <c r="I49" s="58"/>
      <c r="J49" s="58"/>
      <c r="K49" s="58"/>
      <c r="L49" s="60"/>
      <c r="N49" s="77"/>
      <c r="O49" s="79"/>
      <c r="P49" s="79"/>
      <c r="Q49" s="79"/>
      <c r="R49" s="78"/>
      <c r="S49" s="79"/>
      <c r="T49" s="79"/>
      <c r="U49" s="79"/>
      <c r="V49" s="78"/>
      <c r="W49" s="79"/>
      <c r="X49" s="79"/>
      <c r="Y49" s="79"/>
      <c r="Z49" s="79"/>
      <c r="AA49" s="78"/>
      <c r="AB49" s="80"/>
    </row>
    <row r="50" spans="2:28" x14ac:dyDescent="0.25">
      <c r="B50" s="56"/>
      <c r="C50" s="58"/>
      <c r="D50" s="58"/>
      <c r="E50" s="58"/>
      <c r="F50" s="59"/>
      <c r="G50" s="58"/>
      <c r="H50" s="58"/>
      <c r="I50" s="58"/>
      <c r="J50" s="58"/>
      <c r="K50" s="58"/>
      <c r="L50" s="60"/>
      <c r="O50" s="35"/>
      <c r="P50" s="35"/>
      <c r="Q50" s="35"/>
      <c r="S50" s="35"/>
      <c r="T50" s="35"/>
      <c r="U50" s="35"/>
      <c r="W50" s="35"/>
      <c r="X50" s="35"/>
      <c r="Y50" s="35"/>
      <c r="Z50" s="35"/>
    </row>
    <row r="51" spans="2:28" x14ac:dyDescent="0.25">
      <c r="B51" s="56"/>
      <c r="C51" s="103" t="s">
        <v>233</v>
      </c>
      <c r="D51" s="104" t="s">
        <v>234</v>
      </c>
      <c r="E51" s="104"/>
      <c r="F51" s="104"/>
      <c r="G51" s="104"/>
      <c r="H51" s="104"/>
      <c r="I51" s="104"/>
      <c r="J51" s="72"/>
      <c r="K51" s="73" t="s">
        <v>178</v>
      </c>
      <c r="L51" s="60"/>
    </row>
    <row r="52" spans="2:28" x14ac:dyDescent="0.25">
      <c r="B52" s="56"/>
      <c r="C52" s="103"/>
      <c r="D52" s="104" t="s">
        <v>235</v>
      </c>
      <c r="E52" s="104"/>
      <c r="F52" s="104"/>
      <c r="G52" s="104"/>
      <c r="H52" s="104"/>
      <c r="I52" s="104"/>
      <c r="J52" s="72"/>
      <c r="K52" s="73" t="s">
        <v>179</v>
      </c>
      <c r="L52" s="60"/>
    </row>
    <row r="53" spans="2:28" x14ac:dyDescent="0.25">
      <c r="B53" s="56"/>
      <c r="C53" s="103"/>
      <c r="D53" s="104" t="s">
        <v>236</v>
      </c>
      <c r="E53" s="104"/>
      <c r="F53" s="104"/>
      <c r="G53" s="104"/>
      <c r="H53" s="104"/>
      <c r="I53" s="104"/>
      <c r="J53" s="72"/>
      <c r="K53" s="73" t="s">
        <v>180</v>
      </c>
      <c r="L53" s="60"/>
    </row>
    <row r="54" spans="2:28" x14ac:dyDescent="0.25">
      <c r="B54" s="56"/>
      <c r="C54" s="103"/>
      <c r="D54" s="104" t="s">
        <v>237</v>
      </c>
      <c r="E54" s="104"/>
      <c r="F54" s="104"/>
      <c r="G54" s="104"/>
      <c r="H54" s="104"/>
      <c r="I54" s="104"/>
      <c r="J54" s="72"/>
      <c r="K54" s="73" t="s">
        <v>181</v>
      </c>
      <c r="L54" s="60"/>
    </row>
    <row r="55" spans="2:28" x14ac:dyDescent="0.25">
      <c r="B55" s="56"/>
      <c r="C55" s="58"/>
      <c r="D55" s="58"/>
      <c r="E55" s="58"/>
      <c r="F55" s="59"/>
      <c r="G55" s="58"/>
      <c r="H55" s="58"/>
      <c r="I55" s="58"/>
      <c r="J55" s="58"/>
      <c r="K55" s="58"/>
      <c r="L55" s="60"/>
    </row>
    <row r="56" spans="2:28" x14ac:dyDescent="0.25">
      <c r="B56" s="56"/>
      <c r="C56" s="103" t="s">
        <v>238</v>
      </c>
      <c r="D56" s="104" t="s">
        <v>239</v>
      </c>
      <c r="E56" s="104"/>
      <c r="F56" s="104"/>
      <c r="G56" s="104"/>
      <c r="H56" s="104"/>
      <c r="I56" s="104"/>
      <c r="J56" s="72"/>
      <c r="K56" s="73" t="s">
        <v>178</v>
      </c>
      <c r="L56" s="60"/>
    </row>
    <row r="57" spans="2:28" x14ac:dyDescent="0.25">
      <c r="B57" s="56"/>
      <c r="C57" s="103"/>
      <c r="D57" s="104" t="s">
        <v>240</v>
      </c>
      <c r="E57" s="104"/>
      <c r="F57" s="104"/>
      <c r="G57" s="104"/>
      <c r="H57" s="104"/>
      <c r="I57" s="104"/>
      <c r="J57" s="72"/>
      <c r="K57" s="73" t="s">
        <v>179</v>
      </c>
      <c r="L57" s="60"/>
    </row>
    <row r="58" spans="2:28" x14ac:dyDescent="0.25">
      <c r="B58" s="56"/>
      <c r="C58" s="103"/>
      <c r="D58" s="104" t="s">
        <v>241</v>
      </c>
      <c r="E58" s="104"/>
      <c r="F58" s="104"/>
      <c r="G58" s="104"/>
      <c r="H58" s="104"/>
      <c r="I58" s="104"/>
      <c r="J58" s="72"/>
      <c r="K58" s="73" t="s">
        <v>180</v>
      </c>
      <c r="L58" s="60"/>
    </row>
    <row r="59" spans="2:28" x14ac:dyDescent="0.25">
      <c r="B59" s="56"/>
      <c r="C59" s="103"/>
      <c r="D59" s="104" t="s">
        <v>242</v>
      </c>
      <c r="E59" s="104"/>
      <c r="F59" s="104"/>
      <c r="G59" s="104"/>
      <c r="H59" s="104"/>
      <c r="I59" s="104"/>
      <c r="J59" s="72"/>
      <c r="K59" s="73" t="s">
        <v>181</v>
      </c>
      <c r="L59" s="60"/>
    </row>
    <row r="60" spans="2:28" x14ac:dyDescent="0.25">
      <c r="B60" s="56"/>
      <c r="C60" s="58"/>
      <c r="D60" s="58"/>
      <c r="E60" s="58"/>
      <c r="F60" s="59"/>
      <c r="G60" s="58"/>
      <c r="H60" s="58"/>
      <c r="I60" s="58"/>
      <c r="J60" s="58"/>
      <c r="K60" s="58"/>
      <c r="L60" s="60"/>
    </row>
    <row r="61" spans="2:28" x14ac:dyDescent="0.25">
      <c r="B61" s="56"/>
      <c r="C61" s="103" t="s">
        <v>243</v>
      </c>
      <c r="D61" s="104" t="s">
        <v>244</v>
      </c>
      <c r="E61" s="104"/>
      <c r="F61" s="104"/>
      <c r="G61" s="104"/>
      <c r="H61" s="104"/>
      <c r="I61" s="104"/>
      <c r="J61" s="72"/>
      <c r="K61" s="73" t="s">
        <v>178</v>
      </c>
      <c r="L61" s="60"/>
    </row>
    <row r="62" spans="2:28" x14ac:dyDescent="0.25">
      <c r="B62" s="56"/>
      <c r="C62" s="103"/>
      <c r="D62" s="104" t="s">
        <v>245</v>
      </c>
      <c r="E62" s="104"/>
      <c r="F62" s="104"/>
      <c r="G62" s="104"/>
      <c r="H62" s="104"/>
      <c r="I62" s="104"/>
      <c r="J62" s="72"/>
      <c r="K62" s="73" t="s">
        <v>179</v>
      </c>
      <c r="L62" s="60"/>
    </row>
    <row r="63" spans="2:28" x14ac:dyDescent="0.25">
      <c r="B63" s="56"/>
      <c r="C63" s="103"/>
      <c r="D63" s="104" t="s">
        <v>246</v>
      </c>
      <c r="E63" s="104"/>
      <c r="F63" s="104"/>
      <c r="G63" s="104"/>
      <c r="H63" s="104"/>
      <c r="I63" s="104"/>
      <c r="J63" s="72"/>
      <c r="K63" s="73" t="s">
        <v>180</v>
      </c>
      <c r="L63" s="60"/>
    </row>
    <row r="64" spans="2:28" x14ac:dyDescent="0.25">
      <c r="B64" s="56"/>
      <c r="C64" s="103"/>
      <c r="D64" s="104" t="s">
        <v>247</v>
      </c>
      <c r="E64" s="104"/>
      <c r="F64" s="104"/>
      <c r="G64" s="104"/>
      <c r="H64" s="104"/>
      <c r="I64" s="104"/>
      <c r="J64" s="72"/>
      <c r="K64" s="73" t="s">
        <v>181</v>
      </c>
      <c r="L64" s="60"/>
    </row>
    <row r="65" spans="2:12" x14ac:dyDescent="0.25">
      <c r="B65" s="56"/>
      <c r="C65" s="103"/>
      <c r="D65" s="104" t="s">
        <v>248</v>
      </c>
      <c r="E65" s="104"/>
      <c r="F65" s="104"/>
      <c r="G65" s="104"/>
      <c r="H65" s="104"/>
      <c r="I65" s="104"/>
      <c r="J65" s="72"/>
      <c r="K65" s="73" t="s">
        <v>202</v>
      </c>
      <c r="L65" s="60"/>
    </row>
    <row r="66" spans="2:12" x14ac:dyDescent="0.25">
      <c r="B66" s="56"/>
      <c r="C66" s="58"/>
      <c r="D66" s="58"/>
      <c r="E66" s="58"/>
      <c r="F66" s="59"/>
      <c r="G66" s="58"/>
      <c r="H66" s="58"/>
      <c r="I66" s="58"/>
      <c r="J66" s="58"/>
      <c r="K66" s="58"/>
      <c r="L66" s="60"/>
    </row>
    <row r="67" spans="2:12" x14ac:dyDescent="0.25">
      <c r="B67" s="56"/>
      <c r="C67" s="103" t="s">
        <v>249</v>
      </c>
      <c r="D67" s="104" t="s">
        <v>250</v>
      </c>
      <c r="E67" s="104"/>
      <c r="F67" s="104"/>
      <c r="G67" s="104"/>
      <c r="H67" s="104"/>
      <c r="I67" s="104"/>
      <c r="J67" s="72"/>
      <c r="K67" s="73" t="s">
        <v>178</v>
      </c>
      <c r="L67" s="60"/>
    </row>
    <row r="68" spans="2:12" x14ac:dyDescent="0.25">
      <c r="B68" s="56"/>
      <c r="C68" s="103"/>
      <c r="D68" s="104" t="s">
        <v>251</v>
      </c>
      <c r="E68" s="104"/>
      <c r="F68" s="104"/>
      <c r="G68" s="104"/>
      <c r="H68" s="104"/>
      <c r="I68" s="104"/>
      <c r="J68" s="72"/>
      <c r="K68" s="73" t="s">
        <v>179</v>
      </c>
      <c r="L68" s="60"/>
    </row>
    <row r="69" spans="2:12" x14ac:dyDescent="0.25">
      <c r="B69" s="56"/>
      <c r="C69" s="103"/>
      <c r="D69" s="104" t="s">
        <v>252</v>
      </c>
      <c r="E69" s="104"/>
      <c r="F69" s="104"/>
      <c r="G69" s="104"/>
      <c r="H69" s="104"/>
      <c r="I69" s="104"/>
      <c r="J69" s="72"/>
      <c r="K69" s="73" t="s">
        <v>180</v>
      </c>
      <c r="L69" s="60"/>
    </row>
    <row r="70" spans="2:12" x14ac:dyDescent="0.25">
      <c r="B70" s="56"/>
      <c r="C70" s="103"/>
      <c r="D70" s="104" t="s">
        <v>253</v>
      </c>
      <c r="E70" s="104"/>
      <c r="F70" s="104"/>
      <c r="G70" s="104"/>
      <c r="H70" s="104"/>
      <c r="I70" s="104"/>
      <c r="J70" s="72"/>
      <c r="K70" s="73" t="s">
        <v>181</v>
      </c>
      <c r="L70" s="60"/>
    </row>
    <row r="71" spans="2:12" x14ac:dyDescent="0.25">
      <c r="B71" s="56"/>
      <c r="C71" s="103"/>
      <c r="D71" s="104" t="s">
        <v>254</v>
      </c>
      <c r="E71" s="104"/>
      <c r="F71" s="104"/>
      <c r="G71" s="104"/>
      <c r="H71" s="104"/>
      <c r="I71" s="104"/>
      <c r="J71" s="72"/>
      <c r="K71" s="73" t="s">
        <v>202</v>
      </c>
      <c r="L71" s="60"/>
    </row>
    <row r="72" spans="2:12" x14ac:dyDescent="0.25">
      <c r="B72" s="56"/>
      <c r="C72" s="58"/>
      <c r="D72" s="58"/>
      <c r="E72" s="58"/>
      <c r="F72" s="59"/>
      <c r="G72" s="58"/>
      <c r="H72" s="58"/>
      <c r="I72" s="58"/>
      <c r="J72" s="58"/>
      <c r="K72" s="58"/>
      <c r="L72" s="60"/>
    </row>
    <row r="73" spans="2:12" x14ac:dyDescent="0.25">
      <c r="B73" s="56"/>
      <c r="C73" s="76" t="s">
        <v>255</v>
      </c>
      <c r="D73" s="104"/>
      <c r="E73" s="104"/>
      <c r="F73" s="104"/>
      <c r="G73" s="104"/>
      <c r="H73" s="104"/>
      <c r="I73" s="58"/>
      <c r="J73" s="58"/>
      <c r="K73" s="58"/>
      <c r="L73" s="60"/>
    </row>
    <row r="74" spans="2:12" x14ac:dyDescent="0.25">
      <c r="B74" s="56"/>
      <c r="C74" s="76" t="s">
        <v>256</v>
      </c>
      <c r="D74" s="104"/>
      <c r="E74" s="104"/>
      <c r="F74" s="104"/>
      <c r="G74" s="104"/>
      <c r="H74" s="104"/>
      <c r="I74" s="58"/>
      <c r="J74" s="58"/>
      <c r="K74" s="58"/>
      <c r="L74" s="60"/>
    </row>
    <row r="75" spans="2:12" ht="13.8" thickBot="1" x14ac:dyDescent="0.3">
      <c r="B75" s="77"/>
      <c r="C75" s="78"/>
      <c r="D75" s="78"/>
      <c r="E75" s="78"/>
      <c r="F75" s="79"/>
      <c r="G75" s="78"/>
      <c r="H75" s="78"/>
      <c r="I75" s="78"/>
      <c r="J75" s="78"/>
      <c r="K75" s="78"/>
      <c r="L75" s="80"/>
    </row>
  </sheetData>
  <mergeCells count="51">
    <mergeCell ref="O2:AA2"/>
    <mergeCell ref="O42:P42"/>
    <mergeCell ref="Q42:V42"/>
    <mergeCell ref="O3:AA3"/>
    <mergeCell ref="D73:H73"/>
    <mergeCell ref="H26:H29"/>
    <mergeCell ref="O43:P43"/>
    <mergeCell ref="Q43:V43"/>
    <mergeCell ref="O45:AA45"/>
    <mergeCell ref="O46:P47"/>
    <mergeCell ref="Q46:T47"/>
    <mergeCell ref="U46:V47"/>
    <mergeCell ref="W46:Y47"/>
    <mergeCell ref="Z46:AA47"/>
    <mergeCell ref="D74:H74"/>
    <mergeCell ref="D65:I65"/>
    <mergeCell ref="C67:C71"/>
    <mergeCell ref="D67:I67"/>
    <mergeCell ref="D68:I68"/>
    <mergeCell ref="D69:I69"/>
    <mergeCell ref="D70:I70"/>
    <mergeCell ref="D71:I71"/>
    <mergeCell ref="C61:C65"/>
    <mergeCell ref="D61:I61"/>
    <mergeCell ref="D62:I62"/>
    <mergeCell ref="D63:I63"/>
    <mergeCell ref="D64:I64"/>
    <mergeCell ref="C56:C59"/>
    <mergeCell ref="D56:I56"/>
    <mergeCell ref="D57:I57"/>
    <mergeCell ref="D58:I58"/>
    <mergeCell ref="D59:I59"/>
    <mergeCell ref="C42:C44"/>
    <mergeCell ref="H42:H44"/>
    <mergeCell ref="C46:C49"/>
    <mergeCell ref="C51:C54"/>
    <mergeCell ref="D51:I51"/>
    <mergeCell ref="D52:I52"/>
    <mergeCell ref="D53:I53"/>
    <mergeCell ref="D54:I54"/>
    <mergeCell ref="C27:C29"/>
    <mergeCell ref="C31:C35"/>
    <mergeCell ref="H31:H34"/>
    <mergeCell ref="H36:H40"/>
    <mergeCell ref="C37:C40"/>
    <mergeCell ref="C1:K1"/>
    <mergeCell ref="C2:K2"/>
    <mergeCell ref="C14:C18"/>
    <mergeCell ref="H14:H18"/>
    <mergeCell ref="C20:C25"/>
    <mergeCell ref="H20:H24"/>
  </mergeCells>
  <printOptions horizontalCentered="1"/>
  <pageMargins left="0.55118110236220474" right="0.31496062992125984" top="0.45" bottom="0.23622047244094491" header="0.31496062992125984" footer="0.27559055118110237"/>
  <pageSetup paperSize="9" scale="8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B10" sqref="B10"/>
    </sheetView>
  </sheetViews>
  <sheetFormatPr defaultRowHeight="14.4" x14ac:dyDescent="0.3"/>
  <cols>
    <col min="1" max="1" width="8.88671875" style="1"/>
    <col min="2" max="2" width="45" style="1" customWidth="1"/>
    <col min="3" max="3" width="23" style="1" customWidth="1"/>
    <col min="4" max="4" width="13.109375" style="1" customWidth="1"/>
    <col min="5" max="16384" width="8.88671875" style="1"/>
  </cols>
  <sheetData>
    <row r="2" spans="2:4" x14ac:dyDescent="0.3">
      <c r="B2" s="1" t="s">
        <v>283</v>
      </c>
    </row>
    <row r="4" spans="2:4" x14ac:dyDescent="0.3">
      <c r="B4" s="97" t="s">
        <v>281</v>
      </c>
      <c r="C4" s="97" t="s">
        <v>282</v>
      </c>
      <c r="D4" s="97" t="s">
        <v>286</v>
      </c>
    </row>
    <row r="5" spans="2:4" x14ac:dyDescent="0.3">
      <c r="B5" s="98"/>
      <c r="C5" s="98"/>
      <c r="D5" s="98"/>
    </row>
    <row r="6" spans="2:4" x14ac:dyDescent="0.3">
      <c r="B6" s="98"/>
      <c r="C6" s="98"/>
      <c r="D6" s="98"/>
    </row>
    <row r="7" spans="2:4" x14ac:dyDescent="0.3">
      <c r="B7" s="98"/>
      <c r="C7" s="98"/>
      <c r="D7" s="98"/>
    </row>
    <row r="8" spans="2:4" x14ac:dyDescent="0.3">
      <c r="B8" s="98"/>
      <c r="C8" s="98"/>
      <c r="D8" s="98"/>
    </row>
    <row r="9" spans="2:4" x14ac:dyDescent="0.3">
      <c r="B9" s="98"/>
      <c r="C9" s="98"/>
      <c r="D9" s="98"/>
    </row>
    <row r="10" spans="2:4" x14ac:dyDescent="0.3">
      <c r="B10" s="98"/>
      <c r="C10" s="98"/>
      <c r="D10" s="98"/>
    </row>
    <row r="11" spans="2:4" x14ac:dyDescent="0.3">
      <c r="B11" s="98"/>
      <c r="C11" s="98"/>
      <c r="D11" s="98"/>
    </row>
    <row r="12" spans="2:4" x14ac:dyDescent="0.3">
      <c r="B12" s="98"/>
      <c r="C12" s="98"/>
      <c r="D12" s="98"/>
    </row>
    <row r="13" spans="2:4" x14ac:dyDescent="0.3">
      <c r="B13" s="98"/>
      <c r="C13" s="98"/>
      <c r="D13" s="9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tabSelected="1" workbookViewId="0">
      <selection activeCell="C9" sqref="C9"/>
    </sheetView>
  </sheetViews>
  <sheetFormatPr defaultRowHeight="14.4" x14ac:dyDescent="0.3"/>
  <cols>
    <col min="1" max="16384" width="8.88671875" style="1"/>
  </cols>
  <sheetData>
    <row r="3" spans="2:3" x14ac:dyDescent="0.3">
      <c r="B3" s="1" t="s">
        <v>290</v>
      </c>
    </row>
    <row r="4" spans="2:3" x14ac:dyDescent="0.3">
      <c r="B4" s="1" t="s">
        <v>291</v>
      </c>
    </row>
    <row r="5" spans="2:3" x14ac:dyDescent="0.3">
      <c r="B5" s="1" t="s">
        <v>287</v>
      </c>
      <c r="C5" s="1" t="s">
        <v>294</v>
      </c>
    </row>
    <row r="6" spans="2:3" x14ac:dyDescent="0.3">
      <c r="B6" s="1" t="s">
        <v>292</v>
      </c>
      <c r="C6" s="99" t="s">
        <v>293</v>
      </c>
    </row>
    <row r="8" spans="2:3" x14ac:dyDescent="0.3">
      <c r="B8" s="1" t="s">
        <v>289</v>
      </c>
    </row>
    <row r="9" spans="2:3" x14ac:dyDescent="0.3">
      <c r="B9" s="1" t="s">
        <v>288</v>
      </c>
    </row>
  </sheetData>
  <hyperlinks>
    <hyperlink ref="C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Networth (As of)</vt:lpstr>
      <vt:lpstr>Income-Expense (Monthly)</vt:lpstr>
      <vt:lpstr>Asset Allocation</vt:lpstr>
      <vt:lpstr>YourWorth</vt:lpstr>
      <vt:lpstr>Risk Profile</vt:lpstr>
      <vt:lpstr>Needs-Goals</vt:lpstr>
      <vt:lpstr>Document Log</vt:lpstr>
      <vt:lpstr>'Risk Profile'!Print_Area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2013-09-27T11:17:57Z</dcterms:modified>
</cp:coreProperties>
</file>